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EQUIPO\Desktop\OBRAS PUBLICAS 2024 original\CUENTA PUBLICA\TERCER TRIEMSTRE\"/>
    </mc:Choice>
  </mc:AlternateContent>
  <xr:revisionPtr revIDLastSave="0" documentId="13_ncr:1_{25FC15F2-02F1-4A79-8E69-5C402CCA1E20}" xr6:coauthVersionLast="47" xr6:coauthVersionMax="47" xr10:uidLastSave="{00000000-0000-0000-0000-000000000000}"/>
  <bookViews>
    <workbookView xWindow="-120" yWindow="-120" windowWidth="24240" windowHeight="13140" tabRatio="717" activeTab="2" xr2:uid="{00000000-000D-0000-FFFF-FFFF00000000}"/>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3'!$A$1:$L$20</definedName>
    <definedName name="_xlnm.Print_Area" localSheetId="6">'ANEXO 4'!$A$1:$P$22</definedName>
    <definedName name="_xlnm.Print_Area" localSheetId="1">'Instructivo 1'!$A$1:$B$32</definedName>
    <definedName name="_xlnm.Print_Area" localSheetId="5">'Instructivo 3'!$A$1:$B$22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35" i="5" l="1"/>
  <c r="BE35" i="5"/>
  <c r="BD35" i="5"/>
  <c r="BC35" i="5"/>
  <c r="BB35" i="5"/>
  <c r="BA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T35" i="5"/>
  <c r="S35" i="5"/>
  <c r="R35" i="5"/>
  <c r="Q35" i="5"/>
  <c r="P35" i="5"/>
  <c r="O35" i="5"/>
  <c r="BC34" i="5"/>
  <c r="BA34" i="5" l="1"/>
  <c r="AB34" i="5"/>
  <c r="O34" i="5" l="1"/>
  <c r="BE33" i="5" l="1"/>
  <c r="BA33" i="5" s="1"/>
  <c r="AR33" i="5" l="1"/>
  <c r="AL33" i="5"/>
  <c r="AF33" i="5"/>
  <c r="V34" i="5" l="1"/>
  <c r="AI34" i="5"/>
  <c r="AO34" i="5"/>
  <c r="AN34" i="5" s="1"/>
  <c r="AU34" i="5"/>
  <c r="AL31" i="5"/>
  <c r="AR31" i="5" s="1"/>
  <c r="AX31" i="5" s="1"/>
  <c r="AL29" i="5"/>
  <c r="AR29" i="5" s="1"/>
  <c r="AF29" i="5"/>
  <c r="AL26" i="5"/>
  <c r="AR26" i="5" s="1"/>
  <c r="AX26" i="5" s="1"/>
  <c r="AX24" i="5"/>
  <c r="AX22" i="5"/>
  <c r="AX20" i="5"/>
  <c r="AF17" i="5"/>
  <c r="AL17" i="5" s="1"/>
  <c r="AS17" i="5" s="1"/>
  <c r="BE32" i="5"/>
  <c r="AH34" i="5" l="1"/>
  <c r="AZ34" i="5" l="1"/>
  <c r="BE26" i="5"/>
  <c r="BF32" i="5" l="1"/>
  <c r="BE27" i="5"/>
  <c r="BF15" i="5"/>
  <c r="V33" i="5"/>
  <c r="O33" i="5"/>
  <c r="AN33" i="5" l="1"/>
  <c r="AH33" i="5"/>
  <c r="AB33" i="5"/>
  <c r="AA16" i="5"/>
  <c r="BF34" i="5" l="1"/>
  <c r="BD34" i="5"/>
  <c r="BB34" i="5"/>
  <c r="AW33" i="5"/>
  <c r="AW34" i="5" s="1"/>
  <c r="AV33" i="5"/>
  <c r="AT34" i="5" s="1"/>
  <c r="AT33" i="5" l="1"/>
  <c r="BA32" i="5"/>
  <c r="BE31" i="5"/>
  <c r="BA31" i="5" s="1"/>
  <c r="BE30" i="5"/>
  <c r="BA30" i="5" s="1"/>
  <c r="BE29" i="5"/>
  <c r="BA29" i="5" s="1"/>
  <c r="BE28" i="5"/>
  <c r="BA28" i="5" s="1"/>
  <c r="BA27" i="5"/>
  <c r="BA26" i="5"/>
  <c r="BE25" i="5"/>
  <c r="BA25" i="5" s="1"/>
  <c r="BE24" i="5"/>
  <c r="BA24" i="5" s="1"/>
  <c r="BE23" i="5"/>
  <c r="BA23" i="5"/>
  <c r="BE22" i="5"/>
  <c r="BA22" i="5" s="1"/>
  <c r="BE21" i="5"/>
  <c r="BA21" i="5" s="1"/>
  <c r="BE20" i="5"/>
  <c r="BA20" i="5" s="1"/>
  <c r="BE19" i="5"/>
  <c r="BA19" i="5" s="1"/>
  <c r="BE18" i="5"/>
  <c r="BA18" i="5" s="1"/>
  <c r="BE17" i="5"/>
  <c r="BA17" i="5" s="1"/>
  <c r="BE16" i="5"/>
  <c r="BA16" i="5" s="1"/>
  <c r="BE15" i="5"/>
  <c r="BA15" i="5" s="1"/>
  <c r="BE14" i="5"/>
  <c r="BA14" i="5" s="1"/>
  <c r="BE13" i="5"/>
  <c r="BA13" i="5" s="1"/>
  <c r="BE12" i="5"/>
  <c r="BA12" i="5"/>
  <c r="BE11" i="5"/>
  <c r="BA11" i="5" s="1"/>
  <c r="BE10" i="5"/>
  <c r="BA10" i="5" s="1"/>
  <c r="BE9" i="5"/>
  <c r="BA9" i="5" s="1"/>
  <c r="AT32" i="5"/>
  <c r="AT31" i="5"/>
  <c r="AT30" i="5"/>
  <c r="AT29" i="5"/>
  <c r="AT28" i="5"/>
  <c r="AT27" i="5"/>
  <c r="AT26" i="5"/>
  <c r="AT25" i="5"/>
  <c r="AT24" i="5"/>
  <c r="AT23" i="5"/>
  <c r="AT22" i="5"/>
  <c r="AT21" i="5"/>
  <c r="AT20" i="5"/>
  <c r="AT19" i="5"/>
  <c r="AT18" i="5"/>
  <c r="AT17" i="5"/>
  <c r="AT16" i="5"/>
  <c r="AT15" i="5"/>
  <c r="AT14" i="5"/>
  <c r="AT13" i="5"/>
  <c r="AT12" i="5"/>
  <c r="AT11" i="5"/>
  <c r="AT10" i="5"/>
  <c r="AT9" i="5"/>
  <c r="AN32" i="5"/>
  <c r="AN31" i="5"/>
  <c r="AN30" i="5"/>
  <c r="AN29" i="5"/>
  <c r="AN28" i="5"/>
  <c r="AN27" i="5"/>
  <c r="AN26" i="5"/>
  <c r="AN25" i="5"/>
  <c r="AN24" i="5"/>
  <c r="AN23" i="5"/>
  <c r="AN22" i="5"/>
  <c r="AN21" i="5"/>
  <c r="AN20" i="5"/>
  <c r="AN19" i="5"/>
  <c r="AN18" i="5"/>
  <c r="AN17" i="5"/>
  <c r="AN16" i="5"/>
  <c r="AN15" i="5"/>
  <c r="AN14" i="5"/>
  <c r="AN13" i="5"/>
  <c r="AN12" i="5"/>
  <c r="AN11" i="5"/>
  <c r="AN10" i="5"/>
  <c r="AN9" i="5"/>
  <c r="O32" i="5"/>
  <c r="O31" i="5"/>
  <c r="O30" i="5"/>
  <c r="O29" i="5"/>
  <c r="O28" i="5"/>
  <c r="O27" i="5"/>
  <c r="O26" i="5"/>
  <c r="O25" i="5"/>
  <c r="O24" i="5"/>
  <c r="O23" i="5"/>
  <c r="O22" i="5"/>
  <c r="O21" i="5"/>
  <c r="O20" i="5"/>
  <c r="O19" i="5"/>
  <c r="O18" i="5"/>
  <c r="O17" i="5"/>
  <c r="O16" i="5"/>
  <c r="O15" i="5"/>
  <c r="O14" i="5"/>
  <c r="O13" i="5"/>
  <c r="O12" i="5"/>
  <c r="O11" i="5"/>
  <c r="O10" i="5"/>
  <c r="O9" i="5"/>
  <c r="AT8" i="5"/>
  <c r="AH32" i="5"/>
  <c r="AH31" i="5"/>
  <c r="AH30" i="5"/>
  <c r="AH29" i="5"/>
  <c r="AH28" i="5"/>
  <c r="AH27" i="5"/>
  <c r="AH26" i="5"/>
  <c r="AH25" i="5"/>
  <c r="AH24" i="5"/>
  <c r="AH23" i="5"/>
  <c r="AH22" i="5"/>
  <c r="AH21" i="5"/>
  <c r="AH20" i="5"/>
  <c r="AH19" i="5"/>
  <c r="AH18" i="5"/>
  <c r="AH17" i="5"/>
  <c r="AH16" i="5"/>
  <c r="AH15" i="5"/>
  <c r="AH14" i="5"/>
  <c r="AH13" i="5"/>
  <c r="AH12" i="5"/>
  <c r="AH11" i="5"/>
  <c r="AH10" i="5"/>
  <c r="AH9" i="5"/>
  <c r="AH8" i="5"/>
  <c r="AB32" i="5"/>
  <c r="AB31" i="5"/>
  <c r="AB30" i="5"/>
  <c r="AB29" i="5"/>
  <c r="AB28" i="5"/>
  <c r="AB27" i="5"/>
  <c r="AB26" i="5"/>
  <c r="AB25" i="5"/>
  <c r="AB24" i="5"/>
  <c r="AB23" i="5"/>
  <c r="AB22" i="5"/>
  <c r="AB21" i="5"/>
  <c r="AB20" i="5"/>
  <c r="AB19" i="5"/>
  <c r="AB18" i="5"/>
  <c r="AB17" i="5"/>
  <c r="AB16" i="5"/>
  <c r="AB15" i="5"/>
  <c r="AB14" i="5"/>
  <c r="AB13" i="5"/>
  <c r="AB12" i="5"/>
  <c r="AB11" i="5"/>
  <c r="AB10" i="5"/>
  <c r="AB9" i="5"/>
  <c r="V32" i="5"/>
  <c r="W31" i="5"/>
  <c r="W30" i="5"/>
  <c r="V30" i="5" s="1"/>
  <c r="W29" i="5"/>
  <c r="V29" i="5" s="1"/>
  <c r="W28" i="5"/>
  <c r="V28" i="5" s="1"/>
  <c r="W27" i="5"/>
  <c r="V27" i="5" s="1"/>
  <c r="W26" i="5"/>
  <c r="V26" i="5" s="1"/>
  <c r="W25" i="5"/>
  <c r="V25" i="5" s="1"/>
  <c r="W24" i="5"/>
  <c r="V24" i="5" s="1"/>
  <c r="W23" i="5"/>
  <c r="V23" i="5" s="1"/>
  <c r="W22" i="5"/>
  <c r="V22" i="5" s="1"/>
  <c r="W21" i="5"/>
  <c r="V21" i="5" s="1"/>
  <c r="W20" i="5"/>
  <c r="V20" i="5" s="1"/>
  <c r="W19" i="5"/>
  <c r="V19" i="5" s="1"/>
  <c r="W18" i="5"/>
  <c r="V18" i="5" s="1"/>
  <c r="W17" i="5"/>
  <c r="V17" i="5" s="1"/>
  <c r="V16" i="5"/>
  <c r="W15" i="5"/>
  <c r="V15" i="5" s="1"/>
  <c r="W14" i="5"/>
  <c r="V14" i="5" s="1"/>
  <c r="W13" i="5"/>
  <c r="V13" i="5" s="1"/>
  <c r="W12" i="5"/>
  <c r="V12" i="5" s="1"/>
  <c r="V11" i="5"/>
  <c r="W10" i="5"/>
  <c r="V10" i="5" s="1"/>
  <c r="W9" i="5"/>
  <c r="V9" i="5" s="1"/>
  <c r="W8" i="5"/>
  <c r="V31" i="5" l="1"/>
  <c r="AN8" i="5" l="1"/>
  <c r="V8" i="5"/>
  <c r="O8" i="5"/>
  <c r="AB8" i="5"/>
  <c r="BE8" i="5"/>
  <c r="BA8" i="5" l="1"/>
</calcChain>
</file>

<file path=xl/sharedStrings.xml><?xml version="1.0" encoding="utf-8"?>
<sst xmlns="http://schemas.openxmlformats.org/spreadsheetml/2006/main" count="630" uniqueCount="380">
  <si>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</si>
  <si>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</si>
  <si>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</si>
  <si>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</si>
  <si>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</si>
  <si>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</si>
  <si>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</si>
  <si>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</si>
  <si>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</si>
  <si>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</si>
  <si>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</si>
  <si>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</si>
  <si>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</si>
  <si>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</si>
  <si>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</si>
  <si>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</si>
  <si>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</si>
  <si>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</si>
  <si>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</si>
  <si>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</si>
  <si>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</si>
  <si>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</si>
  <si>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</si>
  <si>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</si>
  <si>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</si>
  <si>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</si>
  <si>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</si>
  <si>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</si>
  <si>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</si>
  <si>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</si>
  <si>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</si>
  <si>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</si>
  <si>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</si>
  <si>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</si>
  <si>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</si>
  <si>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</si>
  <si>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</si>
  <si>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</si>
  <si>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</si>
  <si>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</si>
  <si>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</si>
  <si>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</si>
  <si>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</si>
  <si>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</si>
  <si>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</si>
  <si>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</si>
  <si>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</si>
  <si>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</si>
  <si>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</si>
  <si>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</si>
  <si>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</si>
  <si>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</si>
  <si>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ESPECIFICACIONES:</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</si>
  <si>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</si>
  <si>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</si>
  <si>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</si>
  <si>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</si>
  <si>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</si>
  <si>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</si>
  <si>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</si>
  <si>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</si>
  <si>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</si>
  <si>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</si>
  <si>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</si>
  <si>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</si>
  <si>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</si>
  <si>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</si>
  <si>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</si>
  <si>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</si>
  <si>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</si>
  <si>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</si>
  <si>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</si>
  <si>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</si>
  <si>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</si>
  <si>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</si>
  <si>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</si>
  <si>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</si>
  <si>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</si>
  <si>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</si>
  <si>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</si>
  <si>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</si>
  <si>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</si>
  <si>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</si>
  <si>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</si>
  <si>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</si>
  <si>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</si>
  <si>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</si>
  <si>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</si>
  <si>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</si>
  <si>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</si>
  <si>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</si>
  <si>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</si>
  <si>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</si>
  <si>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</si>
  <si>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</si>
  <si>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</si>
  <si>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</si>
  <si>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</si>
  <si>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</si>
  <si>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</si>
  <si>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</si>
  <si>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</si>
  <si>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</si>
  <si>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</si>
  <si>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</si>
  <si>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</si>
  <si>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</si>
  <si>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</si>
  <si>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</si>
  <si>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</si>
  <si>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</si>
  <si>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</si>
  <si>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</si>
  <si>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</si>
  <si>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</si>
  <si>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</si>
  <si>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</si>
  <si>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</si>
  <si>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</si>
  <si>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</si>
  <si>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</si>
  <si>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</si>
  <si>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_(5)_</t>
  </si>
  <si>
    <t>_(8)_</t>
  </si>
  <si>
    <t xml:space="preserve">NOTAS: </t>
  </si>
  <si>
    <t>CONTRALOR MUNICIPAL</t>
  </si>
  <si>
    <t>DIRECTOR DE OBRAS PÚBLICAS Y URBANISMO</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</si>
  <si>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</si>
  <si>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</si>
  <si>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</si>
  <si>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</si>
  <si>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</si>
  <si>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</si>
  <si>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</si>
  <si>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</si>
  <si>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</si>
  <si>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</si>
  <si>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</si>
  <si>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</si>
  <si>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</si>
  <si>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</si>
  <si>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</si>
  <si>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</si>
  <si>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</si>
  <si>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</si>
  <si>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</si>
  <si>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</si>
  <si>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</si>
  <si>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</si>
  <si>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</si>
  <si>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</si>
  <si>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</si>
  <si>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</si>
  <si>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r>
      <rPr>
        <sz val="8.5"/>
        <rFont val="Arial"/>
        <family val="2"/>
      </rPr>
      <t xml:space="preserve">MUNICIPIO:   (1)
</t>
    </r>
    <r>
      <rPr>
        <sz val="8.5"/>
        <rFont val="Arial"/>
        <family val="2"/>
      </rPr>
      <t>DEL   (2)  DE (3)  AL  (2)  DE_(3)_ DEL AÑO _(4)</t>
    </r>
  </si>
  <si>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</si>
  <si>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</si>
  <si>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</si>
  <si>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</si>
  <si>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</si>
  <si>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</si>
  <si>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</si>
  <si>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</si>
  <si>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</si>
  <si>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</si>
  <si>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</si>
  <si>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</si>
  <si>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</si>
  <si>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r>
      <rPr>
        <sz val="8.5"/>
        <rFont val="Arial"/>
        <family val="2"/>
      </rPr>
      <t>NOTAS: _(15)_</t>
    </r>
  </si>
  <si>
    <t>SÍNDICO
_(17)_</t>
  </si>
  <si>
    <r>
      <rPr>
        <sz val="8.5"/>
        <rFont val="Arial"/>
        <family val="2"/>
      </rPr>
      <t xml:space="preserve">TESORERO MUNICIPAL
</t>
    </r>
    <r>
      <rPr>
        <sz val="8.5"/>
        <rFont val="Arial"/>
        <family val="2"/>
      </rPr>
      <t>_(18)_</t>
    </r>
  </si>
  <si>
    <r>
      <rPr>
        <sz val="8.5"/>
        <rFont val="Arial"/>
        <family val="2"/>
      </rPr>
      <t xml:space="preserve">CONTRALOR MUNICIPAL
</t>
    </r>
    <r>
      <rPr>
        <sz val="8.5"/>
        <rFont val="Arial"/>
        <family val="2"/>
      </rPr>
      <t>_(19)_</t>
    </r>
  </si>
  <si>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</si>
  <si>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</si>
  <si>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</si>
  <si>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</si>
  <si>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</si>
  <si>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</si>
  <si>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</si>
  <si>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</si>
  <si>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</si>
  <si>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</si>
  <si>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</si>
  <si>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</si>
  <si>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</si>
  <si>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</si>
  <si>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</si>
  <si>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</si>
  <si>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</si>
  <si>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</si>
  <si>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</si>
  <si>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</si>
  <si>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</si>
  <si>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</si>
  <si>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</si>
  <si>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</si>
  <si>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</si>
  <si>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</si>
  <si>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</si>
  <si>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</si>
  <si>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</si>
  <si>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</si>
  <si>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</si>
  <si>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</si>
  <si>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</si>
  <si>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</si>
  <si>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</si>
  <si>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</si>
  <si>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</si>
  <si>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</si>
  <si>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</si>
  <si>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</si>
  <si>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</si>
  <si>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</si>
  <si>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</si>
  <si>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</si>
  <si>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</si>
  <si>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</si>
  <si>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</si>
  <si>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</si>
  <si>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</si>
  <si>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</si>
  <si>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</si>
  <si>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</si>
  <si>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</si>
  <si>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</si>
  <si>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</si>
  <si>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</si>
  <si>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</si>
  <si>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</si>
  <si>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</si>
  <si>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</si>
  <si>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</si>
  <si>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</si>
  <si>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</si>
  <si>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</si>
  <si>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</si>
  <si>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</si>
  <si>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</si>
  <si>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</si>
  <si>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</si>
  <si>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</si>
  <si>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</si>
  <si>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</si>
  <si>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</si>
  <si>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</si>
  <si>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</si>
  <si>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</si>
  <si>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</si>
  <si>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</si>
  <si>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</si>
  <si>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</si>
  <si>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</si>
  <si>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</si>
  <si>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</si>
  <si>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</si>
  <si>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</si>
  <si>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</si>
  <si>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</si>
  <si>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</si>
  <si>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</si>
  <si>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</si>
  <si>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</si>
  <si>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_(16)</t>
  </si>
  <si>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</si>
  <si>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</si>
  <si>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</si>
  <si>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</si>
  <si>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</si>
  <si>
    <t>ZIRACUARETIRO</t>
  </si>
  <si>
    <t>ZIRIMICUARO</t>
  </si>
  <si>
    <t>CARACHA</t>
  </si>
  <si>
    <t>SAN ANDRES CORU</t>
  </si>
  <si>
    <t>PATUAN</t>
  </si>
  <si>
    <t>EL FRESNO</t>
  </si>
  <si>
    <t>OBRA</t>
  </si>
  <si>
    <t>FONDO DE APORTACIONES PARA LA INFRAESTRUCTURA SOCIAL</t>
  </si>
  <si>
    <t>12</t>
  </si>
  <si>
    <t>NO</t>
  </si>
  <si>
    <t>MUNICIPIO: ZIRACUARETIRO</t>
  </si>
  <si>
    <t>PRESIDENTA MUNICIPAL</t>
  </si>
  <si>
    <t>___________________________________________</t>
  </si>
  <si>
    <t>I.S.C WILBERT ARNULFO OCHOA CHAVEZ</t>
  </si>
  <si>
    <t>En el apartado de cuenta contable se encuentran considerando la cuenta en base al manual emitido por el CONAC</t>
  </si>
  <si>
    <t>80 HABITANTES</t>
  </si>
  <si>
    <t>EL COPAL</t>
  </si>
  <si>
    <t>CIENEGA</t>
  </si>
  <si>
    <t>LA SOLEDAD</t>
  </si>
  <si>
    <t>25 DE ABRIL</t>
  </si>
  <si>
    <t>(2) CONSTRUCCION DE PAVIMENTACION CON CONCRETO HIDRAULICO EN CALLE PRIVADA DE ALVAREZ DEL BARRIO LOS ECUARITOS DE LA LOCALIDAD DE SAN ANDRES CORU</t>
  </si>
  <si>
    <t>(3) CONSTRUCCION DE DRENAJE SANITARIO EN CALLE RENE LEON, EN LA LOCALIDAD DE SAN ANDRES CORU</t>
  </si>
  <si>
    <t>(4) CONSTRUCCION DE PAVIMENTACION CON CONCRETO HIDRAULICO EN CALLE RENE LEON, EN LA LOCALIDAD DE SAN ANDRES CORU, MUNICIPIO DE ZIRACUARETIRO</t>
  </si>
  <si>
    <t>(5) CONSTRUCCION DE AULA EN ESCUELA TELESECUNDARIA DE LA LOCALIDAD DE SAN ANDRES CORU, MUNICIPIO DE ZIRACUARETIRO</t>
  </si>
  <si>
    <t>(6) CONSTRUCCION DE TECHADO EN AREA DE IMPARTICION  DE EDUCACION FÍSICA EN ESCUELA TELESECUNDARIA DE LA  LOCALIDAD DE CARACHA, MUNICIPIO DE ZIRACUARETIRO</t>
  </si>
  <si>
    <t>(7) CONSTRUCCION DE PAVIMENTACION CON CONCRETO HIDRAULICO EN CALLE BELISARIO DOMINGUEZ, EN LA COLONIA REVOLUCION DE LA CABECERA MUNICIPAL, MUNICIPIO DE ZIRACUARETIRO</t>
  </si>
  <si>
    <t>(8) CONSTRUCCION DE RED DE AGUA ENTUBADA EN CALLE SIN NOMBRE, DE LA LOCALIDAD DE LA SOLEDAD, MUNICIPIO DE ZIRACUARETIRO</t>
  </si>
  <si>
    <t>(9) CONSTRUCCION DE ANDADOR PEATONAL A UN COSTADO DE CARRETERA ZIRACUARETIRO - EL COPAL DE LA LOCALIDAD DE EL COPAL, MUNICIPIO DE ZIRACUARETIRO</t>
  </si>
  <si>
    <t>(10) CONSTRUCCION DE TECHADO EN AREA DE IMPARTICION  DE EDUCACION FÍSICA EN TELEBACHILLERATO COMUNITARIO DE LA  LOCALIDAD DE CARACHA</t>
  </si>
  <si>
    <t>(11) REHABILITACION DE ESPACIO PUBLICO  MULTIDEPORTIVO  LA MARUATA, EN LA LOCALIDAD DE SAN ANDRES CORU</t>
  </si>
  <si>
    <t xml:space="preserve">(13) REHABILITACION DE PAVIMENTACION  CON CONCRETO HIDRÁULICO Y REHABILITACION DE BANQUETAS EN CALLE LAZARO CARDENAS DE LA LOCALIDAD DE PATUAN (SEGUNDA ETAPA) </t>
  </si>
  <si>
    <t>(14) CONSTRUCCION DE PAVIMENTACION CON CONCRETO HIDRAULICO EN CALLE NICOLAS BRAVO DE LA LOCALIDAD DE ZIRIMICUARO</t>
  </si>
  <si>
    <t>(15) CONSTRUCCION DE PAVIMENTACION CON CONCRETO HIDRAULICO EN CALLE 5 DE MAYO DE LA LOCALIDAD DE ZIRIMICUARO</t>
  </si>
  <si>
    <t>(16) CONSTRUCCION DE PAVIMENTACION ASFALTICA EN CAMINO LOS MANGOS DE LA LOCALIDAD DE ZIRACUARETIRO</t>
  </si>
  <si>
    <t>(17) CONSTRUCCION DE PAVIMENTACION CON CONCRETO HIDRAULICO Y CONSTRUCCIÓN DE BANQUETAS EN CALLE JAZMIN DE LA LOCALIDAD DE CARACHA</t>
  </si>
  <si>
    <t>(18) CONSTRUCCION DE DRENAJE SANITARIO EN CALLE JAZMIN DE LA LOCALIDAD DE CARACHA</t>
  </si>
  <si>
    <t>(19) CONSTRUCCION DE DRENAJE SANITARIO EN CALLE NIÑOS HEROES, DE LA LOCALIDAD DE ZIRIMICUARO</t>
  </si>
  <si>
    <t>(20) REHABILITACION DE ESPACIO PUBLICO MULTIDEPORTIVO DE  LA LOCALIDAD 25 ABRIL</t>
  </si>
  <si>
    <t xml:space="preserve">(21) REHABILITACION DE DRENAJE SANITARIO EN CALLE PARAISO DE LA LOCALIDAD DE EL FRESNO </t>
  </si>
  <si>
    <t>(22) REHABILITACION DE PAVIMENTACION CON CONCRETO HIDRAULICO  EN CALLE MATAMOROS DE LA LOCALIDAD DE ZIRACUARETIRO</t>
  </si>
  <si>
    <t>(23) MANTENIMIENTO EN CALLE PARAISO DE LA LOCALIDAD DE EL FRESNO</t>
  </si>
  <si>
    <t>(24) REHABILITACION DE RED DE DRENAJE SANITARIO Y AGUA ENTUBADA EN CALLE MATAMOROS DE LA LOCALIDAD DE ZIRACUARETIRO</t>
  </si>
  <si>
    <t>(25) PAVIMENTACIÓN A BASE DE CONCRETO HIDRÁULICO EN PRIVADA FLORES MAGÓN, DEL CADENAMIENTO KM. 0+000 AL KM. 0+032.50, DEL MUNICIPIO DE ZIRACUARETIRO, MICHOACÁN</t>
  </si>
  <si>
    <t>CONTRATO (INVITACIÓN RESTRINGIDA)</t>
  </si>
  <si>
    <t>CONTRATO (ADJUDICACIÓN DIRECTA)</t>
  </si>
  <si>
    <t>448.00 ETROS CUADRADOS</t>
  </si>
  <si>
    <t>143.56 METROS LINEALES</t>
  </si>
  <si>
    <t>70.20 METROS CUADRADOS</t>
  </si>
  <si>
    <t>100.00 METROS LINEALES</t>
  </si>
  <si>
    <t>155.00 METROS LINEALES</t>
  </si>
  <si>
    <t>541.50 METROS CUADRADOS</t>
  </si>
  <si>
    <t>400 METROS LINEALES</t>
  </si>
  <si>
    <t>2800 METROS LINEALES</t>
  </si>
  <si>
    <t>6200 METROS LINEALES</t>
  </si>
  <si>
    <t>5400 METROS CUADRADOS</t>
  </si>
  <si>
    <t>600.00 METROS CUADRADOS</t>
  </si>
  <si>
    <t>203.00  METROS LINEALES</t>
  </si>
  <si>
    <t xml:space="preserve">198.30 METROS LINEALES </t>
  </si>
  <si>
    <t>114.60 METROS LINEALES</t>
  </si>
  <si>
    <t>190.00 METROS LINEALES</t>
  </si>
  <si>
    <t>93.40 METROS LINEALES</t>
  </si>
  <si>
    <t>80.00 METROS LINEALES</t>
  </si>
  <si>
    <t xml:space="preserve">180.00 METROS LINEALES </t>
  </si>
  <si>
    <t>55.68 METROS CUDRADOS</t>
  </si>
  <si>
    <t>250.00 METROS LINEALES</t>
  </si>
  <si>
    <t>69.00 METROS LINEALES</t>
  </si>
  <si>
    <t>32.50 METROS LINEALES</t>
  </si>
  <si>
    <t>60 HABITANTES</t>
  </si>
  <si>
    <t>30 HABITANTES</t>
  </si>
  <si>
    <t>40 ESTUDIANTES</t>
  </si>
  <si>
    <t>60 ESTUDIANTES</t>
  </si>
  <si>
    <t>35 HABITANTES</t>
  </si>
  <si>
    <t>40 HABITANTES</t>
  </si>
  <si>
    <t>70 HABITANTES</t>
  </si>
  <si>
    <t>500 HABITANTES</t>
  </si>
  <si>
    <t>200 HABITANTES</t>
  </si>
  <si>
    <t>45 HABITANTES</t>
  </si>
  <si>
    <t>611</t>
  </si>
  <si>
    <t>FONDO DE APORTACIONES ESTATALES PARA LA INFRAESTRUCTURA DE LOS SERVICIOS PUBLICOS MUNICIPALES</t>
  </si>
  <si>
    <t>539</t>
  </si>
  <si>
    <t>TRANSFERENCIAS RECIBIDAS DE LA FEDERACION</t>
  </si>
  <si>
    <t xml:space="preserve">61306 </t>
  </si>
  <si>
    <t>61605</t>
  </si>
  <si>
    <t>64o SESIÓN ORDINARIA DE AYUNTAMIENTO AL DÁ 31 DE DICIEMBRE DEL 2023</t>
  </si>
  <si>
    <t>66o SESIÓN ORDINARIA DE AYUNTAMIENTO AL DÁ 6 DE FEBRERO DEL 2024</t>
  </si>
  <si>
    <t>NOTAS</t>
  </si>
  <si>
    <t>Se modifican las metas a 143.56 ML a la obra no. 4 denominada: CONSTRUCCION DE PAVIMENTACION CON CONCRETO HIDRAULICO EN CALLE RENE LEON, EN LA LOCALIDAD DE SAN ANDRES CORU, MUNICIPIO DE ZIRACUARETIRO,mediante la  66 SESIÓN ORDINARIA DE AYUNTAMIENTO AL DÁ 6 DE FEBRERO DEL 2024</t>
  </si>
  <si>
    <t>Se modifican las metas a 40 ML a la obra no. 7 denominada:CONSTRUCCION DE PAVIMENTACION CON CONCRETO HIDRAULICO EN CALLE BELISARIO DOMINGUEZ, EN LA COLONIA REVOLUCION DE LA CABECERA MUNICIPAL, MUNICIPIO DE ZIRACUARETIRO, mediante la  66 SESIÓN ORDINARIA DE AYUNTAMIENTO AL DÁ 6 DE FEBRERO DEL 2024</t>
  </si>
  <si>
    <t>1:00 PIEZA</t>
  </si>
  <si>
    <t>2,441 HABITANTES</t>
  </si>
  <si>
    <t>(26) EQUIPAMIENTO DE CARCAMO PARA BOMBEO DE AGUA POTABLE HACIA LA LOCALIDAD DE SAN ANDRES CORU</t>
  </si>
  <si>
    <t>.</t>
  </si>
  <si>
    <t>73o  SESIÓN ORDINARIA DE AYUNTAMIENTO AL DIA 9 DE MAYO DEL 2024</t>
  </si>
  <si>
    <t>12356-616-61605</t>
  </si>
  <si>
    <t xml:space="preserve"> </t>
  </si>
  <si>
    <t>12,614 HABITANTES</t>
  </si>
  <si>
    <t>PARTICIPACIONES GENERALES DE LIBRE DISPOSICIÓN</t>
  </si>
  <si>
    <t>115</t>
  </si>
  <si>
    <t>12352-612-61202</t>
  </si>
  <si>
    <t>123-613-61306</t>
  </si>
  <si>
    <t>12352-613-61305</t>
  </si>
  <si>
    <t>12352-612-61204</t>
  </si>
  <si>
    <t>12352-613-61306</t>
  </si>
  <si>
    <t>12352-612-61212</t>
  </si>
  <si>
    <t>DEL  01 DE ENERO  AL 30 DE SEPTIEMBRE  DEL AÑO 2024</t>
  </si>
  <si>
    <t>Ziracuaretiro</t>
  </si>
  <si>
    <t>77 SESIÓN ORDINARIA DE AYUNTAMIENTO AL DIA 15 DE JULIO DEL 2024</t>
  </si>
  <si>
    <t>(27) CONSTRUCCIÓN DE DORMITORIOS EN LAS INSTALACIONES DE LA DIRECCION DE SEGURIDAD PUBLICA, DEL MUNICIPIO DE ZIRACUARETIRO MICHOACAN (SEGUNDA ETAPA)</t>
  </si>
  <si>
    <r>
      <t>(1) CONSTRUCCION DE TECHADO EN AREA DE IMPARTICION  DE EDUCACION FÍSICA EN ESCUELA PRIMARIA</t>
    </r>
    <r>
      <rPr>
        <sz val="11"/>
        <color rgb="FFFF0000"/>
        <rFont val="Aptos Narrow"/>
        <family val="2"/>
      </rPr>
      <t xml:space="preserve"> </t>
    </r>
    <r>
      <rPr>
        <sz val="11"/>
        <rFont val="Aptos Narrow"/>
        <family val="2"/>
      </rPr>
      <t xml:space="preserve">LAZARO CARDENAS </t>
    </r>
    <r>
      <rPr>
        <sz val="11"/>
        <color theme="1"/>
        <rFont val="Aptos Narrow"/>
        <family val="2"/>
      </rPr>
      <t>DE LA  LOCALIDAD DE LA CIENEGA</t>
    </r>
  </si>
  <si>
    <r>
      <t>(12) REHABILITACION DE RED DE DRENAJE SANITARIO</t>
    </r>
    <r>
      <rPr>
        <sz val="11"/>
        <color rgb="FFFF0000"/>
        <rFont val="Aptos Narrow"/>
        <family val="2"/>
      </rPr>
      <t xml:space="preserve"> </t>
    </r>
    <r>
      <rPr>
        <sz val="11"/>
        <rFont val="Aptos Narrow"/>
        <family val="2"/>
      </rPr>
      <t>Y REHABILITACION DE RED DE AGUA ENTUBADA</t>
    </r>
    <r>
      <rPr>
        <sz val="11"/>
        <color theme="1"/>
        <rFont val="Aptos Narrow"/>
        <family val="2"/>
      </rPr>
      <t xml:space="preserve"> EN CALLE LAZARO CARDENAS DE LA LOCALIDAD DE PATUAN  (SEGUNDA ETAPA)</t>
    </r>
  </si>
  <si>
    <t>ALBERTO OROBIO ARRIAGA</t>
  </si>
  <si>
    <t>ING. IVÁN NOÉ VARGAS VACA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</si>
</sst>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_);\(0\)"/>
  </numFmts>
  <fonts count="54"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2.5"/>
      <name val="Arial"/>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
      <sz val="10"/>
      <color rgb="FF000000"/>
      <name val="Times New Roman"/>
      <family val="1"/>
    </font>
    <font>
      <sz val="11"/>
      <name val="Arial Narrow"/>
      <family val="2"/>
    </font>
    <font>
      <b/>
      <sz val="11"/>
      <name val="Arial Narrow"/>
      <family val="2"/>
    </font>
    <font>
      <b/>
      <sz val="14"/>
      <color rgb="FF000000"/>
      <name val="Arial Narrow"/>
      <family val="2"/>
    </font>
    <font>
      <b/>
      <sz val="10"/>
      <color theme="1"/>
      <name val="Arial Narrow"/>
      <family val="2"/>
    </font>
    <font>
      <sz val="11"/>
      <color rgb="FF000000"/>
      <name val="Calibri"/>
      <family val="2"/>
    </font>
    <font>
      <sz val="11"/>
      <color rgb="FFFF0000"/>
      <name val="Arial Narrow"/>
      <family val="2"/>
    </font>
    <font>
      <b/>
      <sz val="12"/>
      <color rgb="FF000000"/>
      <name val="Arial Narrow"/>
      <family val="2"/>
    </font>
    <font>
      <b/>
      <sz val="12"/>
      <name val="Arial Narrow"/>
      <family val="2"/>
    </font>
    <font>
      <b/>
      <sz val="11"/>
      <color rgb="FFFF0000"/>
      <name val="Arial Narrow"/>
      <family val="2"/>
    </font>
    <font>
      <sz val="9"/>
      <color rgb="FFFF0000"/>
      <name val="Arial Narrow"/>
      <family val="2"/>
    </font>
    <font>
      <sz val="11"/>
      <color theme="1"/>
      <name val="Aptos Narrow"/>
      <family val="2"/>
    </font>
    <font>
      <sz val="11"/>
      <color rgb="FFFF0000"/>
      <name val="Aptos Narrow"/>
      <family val="2"/>
    </font>
    <font>
      <sz val="11"/>
      <name val="Aptos Narrow"/>
      <family val="2"/>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4">
    <xf numFmtId="0" fontId="0" fillId="0" borderId="0"/>
    <xf numFmtId="0" fontId="1" fillId="0" borderId="0"/>
    <xf numFmtId="43" fontId="31" fillId="0" borderId="0" applyFont="0" applyFill="0" applyBorder="0" applyAlignment="0" applyProtection="0"/>
    <xf numFmtId="44" fontId="40" fillId="0" borderId="0" applyFont="0" applyFill="0" applyBorder="0" applyAlignment="0" applyProtection="0"/>
  </cellStyleXfs>
  <cellXfs count="239">
    <xf numFmtId="0" fontId="0" fillId="0" borderId="0" xfId="0"/>
    <xf numFmtId="0" fontId="5" fillId="0" borderId="0" xfId="0" applyFont="1" applyAlignment="1">
      <alignment horizontal="left" vertical="top"/>
    </xf>
    <xf numFmtId="0" fontId="2" fillId="0" borderId="9"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left" wrapText="1"/>
    </xf>
    <xf numFmtId="0" fontId="9" fillId="0" borderId="9" xfId="0" applyFont="1" applyBorder="1" applyAlignment="1">
      <alignment horizontal="left" vertical="top" wrapText="1" indent="2"/>
    </xf>
    <xf numFmtId="164" fontId="10" fillId="0" borderId="9" xfId="0" applyNumberFormat="1" applyFont="1" applyBorder="1" applyAlignment="1">
      <alignment horizontal="center" vertical="top" shrinkToFit="1"/>
    </xf>
    <xf numFmtId="164" fontId="11" fillId="0" borderId="9" xfId="0" applyNumberFormat="1" applyFont="1" applyBorder="1" applyAlignment="1">
      <alignment horizontal="center" vertical="top" shrinkToFit="1"/>
    </xf>
    <xf numFmtId="0" fontId="12" fillId="0" borderId="0" xfId="0" applyFont="1" applyAlignment="1">
      <alignment horizontal="center" vertical="top" wrapText="1"/>
    </xf>
    <xf numFmtId="0" fontId="5" fillId="0" borderId="0" xfId="0" applyFont="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xf>
    <xf numFmtId="0" fontId="18" fillId="0" borderId="13" xfId="0" applyFont="1" applyBorder="1" applyAlignment="1">
      <alignment horizontal="left" vertical="top" wrapText="1" indent="2"/>
    </xf>
    <xf numFmtId="0" fontId="18" fillId="0" borderId="13" xfId="0" applyFont="1" applyBorder="1" applyAlignment="1">
      <alignment horizontal="center" vertical="top" wrapText="1"/>
    </xf>
    <xf numFmtId="0" fontId="0" fillId="0" borderId="0" xfId="0" applyAlignment="1">
      <alignment horizontal="left" wrapText="1"/>
    </xf>
    <xf numFmtId="164" fontId="19" fillId="0" borderId="13" xfId="0" applyNumberFormat="1" applyFont="1" applyBorder="1" applyAlignment="1">
      <alignment horizontal="center" vertical="top" shrinkToFit="1"/>
    </xf>
    <xf numFmtId="0" fontId="0" fillId="0" borderId="0" xfId="0" applyAlignment="1">
      <alignment horizontal="left" vertical="center" wrapText="1"/>
    </xf>
    <xf numFmtId="0" fontId="18" fillId="0" borderId="13" xfId="0" applyFont="1" applyBorder="1" applyAlignment="1">
      <alignment horizontal="left" vertical="top" wrapText="1"/>
    </xf>
    <xf numFmtId="0" fontId="0" fillId="0" borderId="0" xfId="0" applyAlignment="1">
      <alignment horizontal="left" vertical="top" wrapText="1"/>
    </xf>
    <xf numFmtId="0" fontId="24" fillId="0" borderId="0" xfId="1" applyFont="1"/>
    <xf numFmtId="0" fontId="23" fillId="0" borderId="0" xfId="1" applyFont="1"/>
    <xf numFmtId="0" fontId="27" fillId="0" borderId="0" xfId="1" applyFont="1"/>
    <xf numFmtId="0" fontId="28" fillId="0" borderId="0" xfId="1" applyFont="1"/>
    <xf numFmtId="0" fontId="2" fillId="0" borderId="0" xfId="1" applyFont="1"/>
    <xf numFmtId="0" fontId="29" fillId="0" borderId="0" xfId="1" applyFont="1"/>
    <xf numFmtId="0" fontId="30" fillId="0" borderId="0" xfId="1" applyFont="1"/>
    <xf numFmtId="0" fontId="6" fillId="0" borderId="14" xfId="1" applyFont="1" applyBorder="1" applyAlignment="1">
      <alignment vertical="center" wrapText="1"/>
    </xf>
    <xf numFmtId="0" fontId="6" fillId="0" borderId="14" xfId="1" applyFont="1" applyBorder="1" applyAlignment="1">
      <alignment horizontal="center" vertical="center" wrapText="1"/>
    </xf>
    <xf numFmtId="49" fontId="7" fillId="0" borderId="14" xfId="1" applyNumberFormat="1" applyFont="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Border="1" applyAlignment="1">
      <alignment horizontal="center" vertical="center" wrapText="1"/>
    </xf>
    <xf numFmtId="49" fontId="30" fillId="0" borderId="0" xfId="1" applyNumberFormat="1" applyFont="1"/>
    <xf numFmtId="0" fontId="32" fillId="0" borderId="0" xfId="1" applyFont="1"/>
    <xf numFmtId="0" fontId="24" fillId="0" borderId="0" xfId="1" applyFont="1" applyAlignment="1">
      <alignment horizontal="justify" vertical="center"/>
    </xf>
    <xf numFmtId="0" fontId="26" fillId="0" borderId="0" xfId="1" applyFont="1"/>
    <xf numFmtId="0" fontId="25" fillId="0" borderId="0" xfId="1" applyFont="1"/>
    <xf numFmtId="0" fontId="26" fillId="0" borderId="0" xfId="1" applyFont="1" applyAlignment="1">
      <alignment vertical="center"/>
    </xf>
    <xf numFmtId="0" fontId="25" fillId="0" borderId="0" xfId="1" applyFont="1" applyAlignment="1">
      <alignment vertical="center"/>
    </xf>
    <xf numFmtId="0" fontId="13" fillId="0" borderId="18" xfId="0" applyFont="1" applyBorder="1" applyAlignment="1">
      <alignment horizontal="left" vertical="top" wrapText="1" indent="1"/>
    </xf>
    <xf numFmtId="0" fontId="13" fillId="0" borderId="18" xfId="0" applyFont="1" applyBorder="1" applyAlignment="1">
      <alignment horizontal="center" vertical="top" wrapText="1"/>
    </xf>
    <xf numFmtId="164" fontId="11" fillId="0" borderId="18" xfId="0" applyNumberFormat="1" applyFont="1" applyBorder="1" applyAlignment="1">
      <alignment horizontal="center" vertical="top" shrinkToFit="1"/>
    </xf>
    <xf numFmtId="0" fontId="13" fillId="0" borderId="18" xfId="0" applyFont="1" applyBorder="1" applyAlignment="1">
      <alignment horizontal="left" vertical="top" wrapText="1"/>
    </xf>
    <xf numFmtId="0" fontId="15" fillId="0" borderId="14" xfId="0" applyFont="1" applyBorder="1" applyAlignment="1">
      <alignment horizontal="center" vertical="center" wrapText="1"/>
    </xf>
    <xf numFmtId="0" fontId="13" fillId="0" borderId="14" xfId="0" applyFont="1" applyBorder="1" applyAlignment="1">
      <alignment horizontal="center" vertical="top" wrapText="1"/>
    </xf>
    <xf numFmtId="164" fontId="11" fillId="0" borderId="14" xfId="0" applyNumberFormat="1" applyFont="1" applyBorder="1" applyAlignment="1">
      <alignment horizontal="center" vertical="top" shrinkToFit="1"/>
    </xf>
    <xf numFmtId="0" fontId="13" fillId="0" borderId="14" xfId="0" applyFont="1" applyBorder="1" applyAlignment="1">
      <alignment horizontal="left" vertical="top" wrapText="1" indent="3"/>
    </xf>
    <xf numFmtId="0" fontId="0" fillId="0" borderId="14" xfId="0" applyBorder="1" applyAlignment="1">
      <alignment horizontal="left" wrapText="1"/>
    </xf>
    <xf numFmtId="0" fontId="0" fillId="0" borderId="14" xfId="0" applyBorder="1" applyAlignment="1">
      <alignment horizontal="left" vertical="top"/>
    </xf>
    <xf numFmtId="0" fontId="18" fillId="0" borderId="0" xfId="0" applyFont="1" applyAlignment="1">
      <alignment horizontal="left" vertical="center" wrapText="1"/>
    </xf>
    <xf numFmtId="0" fontId="18" fillId="0" borderId="0" xfId="0" applyFont="1" applyAlignment="1">
      <alignment horizontal="center" wrapText="1"/>
    </xf>
    <xf numFmtId="0" fontId="0" fillId="0" borderId="0" xfId="0" applyAlignment="1">
      <alignment wrapText="1"/>
    </xf>
    <xf numFmtId="0" fontId="12" fillId="0" borderId="14" xfId="0" applyFont="1" applyBorder="1" applyAlignment="1">
      <alignment horizontal="center" vertical="center" wrapText="1"/>
    </xf>
    <xf numFmtId="164" fontId="5" fillId="0" borderId="14" xfId="0" applyNumberFormat="1" applyFont="1" applyBorder="1" applyAlignment="1">
      <alignment horizontal="center" vertical="center" shrinkToFit="1"/>
    </xf>
    <xf numFmtId="0" fontId="5" fillId="0" borderId="14" xfId="0" applyFont="1" applyBorder="1" applyAlignment="1">
      <alignment horizontal="left" vertical="top" wrapText="1"/>
    </xf>
    <xf numFmtId="0" fontId="12" fillId="0" borderId="14" xfId="0" applyFont="1" applyBorder="1" applyAlignment="1">
      <alignment horizontal="left" vertical="top" wrapText="1"/>
    </xf>
    <xf numFmtId="0" fontId="15" fillId="0" borderId="2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5" fillId="0" borderId="21" xfId="0" applyFont="1" applyBorder="1" applyAlignment="1">
      <alignment horizontal="left" wrapText="1"/>
    </xf>
    <xf numFmtId="0" fontId="5" fillId="0" borderId="25" xfId="0" applyFont="1" applyBorder="1" applyAlignment="1">
      <alignment horizontal="left" wrapText="1"/>
    </xf>
    <xf numFmtId="0" fontId="5" fillId="0" borderId="14" xfId="0" applyFont="1" applyBorder="1" applyAlignment="1">
      <alignment horizontal="left" wrapText="1"/>
    </xf>
    <xf numFmtId="0" fontId="5" fillId="0" borderId="22" xfId="0" applyFont="1" applyBorder="1" applyAlignment="1">
      <alignment horizontal="left" wrapText="1"/>
    </xf>
    <xf numFmtId="0" fontId="5" fillId="0" borderId="21" xfId="0" applyFont="1" applyBorder="1" applyAlignment="1">
      <alignment horizontal="left" vertical="center" wrapText="1"/>
    </xf>
    <xf numFmtId="0" fontId="5" fillId="0" borderId="25" xfId="0" applyFont="1" applyBorder="1" applyAlignment="1">
      <alignment horizontal="left" vertical="center" wrapText="1"/>
    </xf>
    <xf numFmtId="0" fontId="5" fillId="0" borderId="14" xfId="0" applyFont="1" applyBorder="1" applyAlignment="1">
      <alignment horizontal="left" vertical="center" wrapText="1"/>
    </xf>
    <xf numFmtId="0" fontId="5" fillId="0" borderId="22" xfId="0" applyFont="1" applyBorder="1" applyAlignment="1">
      <alignment horizontal="left" vertical="center" wrapText="1"/>
    </xf>
    <xf numFmtId="0" fontId="13" fillId="0" borderId="0" xfId="0" applyFont="1" applyAlignment="1">
      <alignment horizontal="left" vertical="center" wrapText="1"/>
    </xf>
    <xf numFmtId="0" fontId="5" fillId="0" borderId="0" xfId="0" applyFont="1" applyAlignment="1">
      <alignment horizontal="left" vertical="top" wrapText="1"/>
    </xf>
    <xf numFmtId="0" fontId="13" fillId="0" borderId="0" xfId="0" applyFont="1" applyAlignment="1">
      <alignment wrapText="1"/>
    </xf>
    <xf numFmtId="0" fontId="5" fillId="0" borderId="0" xfId="0" applyFont="1" applyAlignment="1">
      <alignment vertical="center" wrapText="1"/>
    </xf>
    <xf numFmtId="0" fontId="13" fillId="0" borderId="0" xfId="0" applyFont="1" applyAlignment="1">
      <alignment horizontal="right" wrapText="1"/>
    </xf>
    <xf numFmtId="0" fontId="12" fillId="0" borderId="14" xfId="0" applyFont="1" applyBorder="1" applyAlignment="1">
      <alignment horizontal="left" vertical="top" wrapText="1" indent="3"/>
    </xf>
    <xf numFmtId="0" fontId="12" fillId="0" borderId="14" xfId="0" applyFont="1" applyBorder="1" applyAlignment="1">
      <alignment vertical="top" wrapText="1"/>
    </xf>
    <xf numFmtId="164" fontId="5" fillId="0" borderId="14" xfId="0" applyNumberFormat="1" applyFont="1" applyBorder="1" applyAlignment="1">
      <alignment horizontal="center" vertical="top" shrinkToFit="1"/>
    </xf>
    <xf numFmtId="0" fontId="19" fillId="0" borderId="13" xfId="0" applyFont="1" applyBorder="1" applyAlignment="1">
      <alignment horizontal="left" vertical="top" wrapText="1"/>
    </xf>
    <xf numFmtId="0" fontId="17"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wrapText="1"/>
    </xf>
    <xf numFmtId="0" fontId="41" fillId="0" borderId="14" xfId="1" applyFont="1" applyBorder="1" applyAlignment="1">
      <alignment horizontal="center" vertical="center" wrapText="1"/>
    </xf>
    <xf numFmtId="49" fontId="41" fillId="0" borderId="14" xfId="1" applyNumberFormat="1" applyFont="1" applyBorder="1" applyAlignment="1">
      <alignment horizontal="center" vertical="center"/>
    </xf>
    <xf numFmtId="49" fontId="41" fillId="0" borderId="14" xfId="1" applyNumberFormat="1" applyFont="1" applyBorder="1" applyAlignment="1">
      <alignment horizontal="left" vertical="center" wrapText="1"/>
    </xf>
    <xf numFmtId="1" fontId="42" fillId="0" borderId="14" xfId="1" applyNumberFormat="1" applyFont="1" applyBorder="1" applyAlignment="1">
      <alignment horizontal="center" vertical="center"/>
    </xf>
    <xf numFmtId="44" fontId="41" fillId="0" borderId="14" xfId="3" applyFont="1" applyFill="1" applyBorder="1" applyAlignment="1">
      <alignment horizontal="center" vertical="center"/>
    </xf>
    <xf numFmtId="44" fontId="24" fillId="0" borderId="0" xfId="3" applyFont="1" applyFill="1"/>
    <xf numFmtId="0" fontId="28" fillId="0" borderId="0" xfId="1" applyFont="1" applyAlignment="1">
      <alignment horizontal="center"/>
    </xf>
    <xf numFmtId="49" fontId="28" fillId="0" borderId="0" xfId="1" applyNumberFormat="1" applyFont="1"/>
    <xf numFmtId="49" fontId="28" fillId="0" borderId="0" xfId="1" applyNumberFormat="1" applyFont="1" applyAlignment="1">
      <alignment horizontal="center"/>
    </xf>
    <xf numFmtId="0" fontId="43" fillId="0" borderId="0" xfId="1" applyFont="1"/>
    <xf numFmtId="0" fontId="44" fillId="2" borderId="14" xfId="1" applyFont="1" applyFill="1" applyBorder="1" applyAlignment="1">
      <alignment horizontal="center" vertical="center" wrapText="1"/>
    </xf>
    <xf numFmtId="0" fontId="45" fillId="0" borderId="0" xfId="0" applyFont="1"/>
    <xf numFmtId="44" fontId="41" fillId="0" borderId="0" xfId="3" applyFont="1" applyFill="1" applyBorder="1" applyAlignment="1">
      <alignment horizontal="center" vertical="center"/>
    </xf>
    <xf numFmtId="1" fontId="41" fillId="0" borderId="0" xfId="1" applyNumberFormat="1" applyFont="1" applyAlignment="1">
      <alignment horizontal="center" vertical="center"/>
    </xf>
    <xf numFmtId="44" fontId="9" fillId="0" borderId="0" xfId="3" applyFont="1" applyFill="1" applyBorder="1" applyAlignment="1">
      <alignment horizontal="center" vertical="center"/>
    </xf>
    <xf numFmtId="0" fontId="45" fillId="0" borderId="0" xfId="0" applyFont="1" applyAlignment="1">
      <alignment vertical="center"/>
    </xf>
    <xf numFmtId="44" fontId="24" fillId="0" borderId="0" xfId="3" applyFont="1" applyFill="1" applyBorder="1"/>
    <xf numFmtId="0" fontId="5" fillId="0" borderId="0" xfId="1" applyFont="1"/>
    <xf numFmtId="0" fontId="24" fillId="0" borderId="0" xfId="1" applyFont="1" applyAlignment="1">
      <alignment horizontal="center" wrapText="1"/>
    </xf>
    <xf numFmtId="0" fontId="24" fillId="0" borderId="0" xfId="1" applyFont="1" applyAlignment="1">
      <alignment horizontal="center"/>
    </xf>
    <xf numFmtId="0" fontId="27" fillId="0" borderId="0" xfId="1" applyFont="1" applyAlignment="1">
      <alignment horizontal="center"/>
    </xf>
    <xf numFmtId="49" fontId="41" fillId="0" borderId="14" xfId="1" applyNumberFormat="1" applyFont="1" applyBorder="1" applyAlignment="1">
      <alignment horizontal="center" vertical="center" wrapText="1"/>
    </xf>
    <xf numFmtId="49" fontId="42" fillId="0" borderId="14" xfId="1" applyNumberFormat="1" applyFont="1" applyBorder="1" applyAlignment="1">
      <alignment horizontal="center" vertical="center"/>
    </xf>
    <xf numFmtId="0" fontId="47" fillId="0" borderId="0" xfId="1" applyFont="1"/>
    <xf numFmtId="0" fontId="49" fillId="0" borderId="0" xfId="1" applyFont="1"/>
    <xf numFmtId="0" fontId="46" fillId="0" borderId="0" xfId="1" applyFont="1"/>
    <xf numFmtId="0" fontId="46" fillId="0" borderId="14" xfId="1" applyFont="1" applyBorder="1" applyAlignment="1">
      <alignment horizontal="center" vertical="center" wrapText="1"/>
    </xf>
    <xf numFmtId="0" fontId="49" fillId="0" borderId="0" xfId="1" applyFont="1" applyAlignment="1">
      <alignment horizontal="center"/>
    </xf>
    <xf numFmtId="0" fontId="50" fillId="0" borderId="0" xfId="1" applyFont="1"/>
    <xf numFmtId="0" fontId="44" fillId="0" borderId="14" xfId="1" applyFont="1" applyBorder="1" applyAlignment="1">
      <alignment horizontal="center" vertical="center" wrapText="1"/>
    </xf>
    <xf numFmtId="0" fontId="51" fillId="0" borderId="14" xfId="0" applyFont="1" applyBorder="1" applyAlignment="1">
      <alignment horizontal="left" vertical="center" wrapText="1"/>
    </xf>
    <xf numFmtId="0" fontId="53" fillId="0" borderId="14" xfId="0" applyFont="1" applyBorder="1" applyAlignment="1">
      <alignment horizontal="center" vertical="center" wrapText="1"/>
    </xf>
    <xf numFmtId="0" fontId="53" fillId="0" borderId="14" xfId="1" applyFont="1" applyBorder="1" applyAlignment="1">
      <alignment horizontal="center" vertical="center" wrapText="1"/>
    </xf>
    <xf numFmtId="2" fontId="51" fillId="0" borderId="14" xfId="0" applyNumberFormat="1" applyFont="1" applyBorder="1" applyAlignment="1">
      <alignment horizontal="center" vertical="center" wrapText="1"/>
    </xf>
    <xf numFmtId="0" fontId="51" fillId="0" borderId="14" xfId="0" applyFont="1" applyBorder="1" applyAlignment="1">
      <alignment horizontal="center" vertical="center"/>
    </xf>
    <xf numFmtId="0" fontId="51" fillId="0" borderId="14" xfId="0" applyFont="1" applyBorder="1" applyAlignment="1">
      <alignment vertical="center" wrapText="1"/>
    </xf>
    <xf numFmtId="0" fontId="51" fillId="0" borderId="14" xfId="0" applyFont="1" applyBorder="1" applyAlignment="1">
      <alignment horizontal="center" vertical="center" wrapText="1"/>
    </xf>
    <xf numFmtId="49" fontId="53" fillId="0" borderId="14" xfId="1" applyNumberFormat="1" applyFont="1" applyBorder="1" applyAlignment="1">
      <alignment horizontal="center" vertical="center"/>
    </xf>
    <xf numFmtId="49" fontId="51" fillId="0" borderId="14" xfId="0" applyNumberFormat="1" applyFont="1" applyBorder="1" applyAlignment="1">
      <alignment horizontal="left" vertical="center" wrapText="1"/>
    </xf>
    <xf numFmtId="44" fontId="53" fillId="0" borderId="14" xfId="3" applyFont="1" applyFill="1" applyBorder="1" applyAlignment="1">
      <alignment horizontal="center" vertical="center"/>
    </xf>
    <xf numFmtId="44" fontId="51" fillId="0" borderId="14" xfId="3" applyFont="1" applyFill="1" applyBorder="1" applyAlignment="1">
      <alignment horizontal="center" vertical="center" wrapText="1"/>
    </xf>
    <xf numFmtId="44" fontId="53" fillId="0" borderId="14" xfId="3" applyFont="1" applyFill="1" applyBorder="1" applyAlignment="1">
      <alignment horizontal="center" vertical="center" wrapText="1"/>
    </xf>
    <xf numFmtId="49" fontId="53" fillId="0" borderId="14" xfId="1" applyNumberFormat="1" applyFont="1" applyBorder="1" applyAlignment="1">
      <alignment horizontal="left" vertical="center"/>
    </xf>
    <xf numFmtId="1" fontId="53" fillId="0" borderId="14" xfId="1" applyNumberFormat="1" applyFont="1" applyBorder="1" applyAlignment="1">
      <alignment horizontal="center" vertical="center"/>
    </xf>
    <xf numFmtId="49" fontId="53" fillId="0" borderId="14" xfId="1" applyNumberFormat="1" applyFont="1" applyBorder="1" applyAlignment="1">
      <alignment horizontal="left" vertical="center" wrapText="1"/>
    </xf>
    <xf numFmtId="49" fontId="51" fillId="0" borderId="14" xfId="0" applyNumberFormat="1" applyFont="1" applyBorder="1" applyAlignment="1">
      <alignment horizontal="center" vertical="center" wrapText="1"/>
    </xf>
    <xf numFmtId="49" fontId="53" fillId="0" borderId="14" xfId="0" applyNumberFormat="1" applyFont="1" applyBorder="1" applyAlignment="1">
      <alignment horizontal="center" vertical="center" wrapText="1"/>
    </xf>
    <xf numFmtId="49" fontId="53" fillId="0" borderId="14" xfId="0" applyNumberFormat="1" applyFont="1" applyBorder="1" applyAlignment="1">
      <alignment vertical="center" wrapText="1"/>
    </xf>
    <xf numFmtId="49" fontId="53" fillId="0" borderId="14" xfId="0" applyNumberFormat="1" applyFont="1" applyBorder="1" applyAlignment="1">
      <alignment horizontal="left" vertical="center" wrapText="1"/>
    </xf>
    <xf numFmtId="1" fontId="53" fillId="0" borderId="14" xfId="1" applyNumberFormat="1" applyFont="1" applyBorder="1" applyAlignment="1">
      <alignment horizontal="center" vertical="center" wrapText="1"/>
    </xf>
    <xf numFmtId="2" fontId="53" fillId="0" borderId="14" xfId="0" applyNumberFormat="1" applyFont="1" applyBorder="1" applyAlignment="1">
      <alignment horizontal="center" vertical="center" wrapText="1"/>
    </xf>
    <xf numFmtId="44" fontId="53" fillId="0" borderId="14" xfId="3" applyFont="1" applyBorder="1" applyAlignment="1">
      <alignment horizontal="center" vertical="center"/>
    </xf>
    <xf numFmtId="1" fontId="53" fillId="0" borderId="14" xfId="0" applyNumberFormat="1" applyFont="1" applyBorder="1" applyAlignment="1">
      <alignment horizontal="center"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12" xfId="0" applyFont="1" applyBorder="1" applyAlignment="1">
      <alignment horizontal="left" wrapText="1"/>
    </xf>
    <xf numFmtId="0" fontId="16" fillId="0" borderId="0" xfId="0" applyFont="1" applyAlignment="1">
      <alignment horizontal="left" vertical="top" wrapText="1"/>
    </xf>
    <xf numFmtId="0" fontId="5" fillId="0" borderId="0" xfId="0" applyFont="1" applyAlignment="1">
      <alignment horizontal="left" vertical="top" wrapText="1"/>
    </xf>
    <xf numFmtId="0" fontId="13" fillId="0" borderId="0" xfId="0" applyFont="1" applyAlignment="1">
      <alignment horizontal="right" wrapText="1" indent="12"/>
    </xf>
    <xf numFmtId="0" fontId="6" fillId="0" borderId="0" xfId="0" applyFont="1" applyAlignment="1">
      <alignment horizontal="left" wrapText="1"/>
    </xf>
    <xf numFmtId="0" fontId="2" fillId="0" borderId="0" xfId="0" applyFont="1" applyAlignment="1">
      <alignment horizontal="left" wrapText="1"/>
    </xf>
    <xf numFmtId="0" fontId="6" fillId="0" borderId="0" xfId="0" applyFont="1" applyAlignment="1">
      <alignment horizontal="left" wrapText="1" indent="1"/>
    </xf>
    <xf numFmtId="0" fontId="6" fillId="0" borderId="0" xfId="0" applyFont="1" applyAlignment="1">
      <alignment horizontal="left" wrapText="1" indent="17"/>
    </xf>
    <xf numFmtId="0" fontId="2" fillId="0" borderId="0" xfId="0" applyFont="1" applyAlignment="1">
      <alignment horizontal="left" wrapText="1" indent="17"/>
    </xf>
    <xf numFmtId="0" fontId="6" fillId="0" borderId="0" xfId="0" applyFont="1" applyAlignment="1">
      <alignment horizontal="center" wrapText="1"/>
    </xf>
    <xf numFmtId="0" fontId="5" fillId="0" borderId="6" xfId="0" applyFont="1" applyBorder="1" applyAlignment="1">
      <alignment horizontal="left" vertical="center" wrapText="1"/>
    </xf>
    <xf numFmtId="0" fontId="2" fillId="0" borderId="0" xfId="0" applyFont="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18" fillId="0" borderId="26" xfId="0" applyFont="1" applyBorder="1" applyAlignment="1">
      <alignment horizontal="center" vertical="center" wrapText="1"/>
    </xf>
    <xf numFmtId="0" fontId="27" fillId="0" borderId="0" xfId="1" applyFont="1" applyAlignment="1">
      <alignment horizontal="center" wrapText="1"/>
    </xf>
    <xf numFmtId="49" fontId="28" fillId="0" borderId="0" xfId="1" applyNumberFormat="1" applyFont="1" applyAlignment="1">
      <alignment horizontal="center"/>
    </xf>
    <xf numFmtId="0" fontId="24" fillId="0" borderId="16" xfId="1" applyFont="1" applyBorder="1" applyAlignment="1">
      <alignment horizontal="center"/>
    </xf>
    <xf numFmtId="0" fontId="25" fillId="0" borderId="0" xfId="1" applyFont="1" applyAlignment="1">
      <alignment horizontal="justify" vertical="center" wrapText="1"/>
    </xf>
    <xf numFmtId="0" fontId="24" fillId="0" borderId="0" xfId="1" applyFont="1" applyAlignment="1">
      <alignment horizontal="justify" vertical="center" wrapText="1"/>
    </xf>
    <xf numFmtId="49" fontId="6" fillId="0" borderId="14" xfId="1" applyNumberFormat="1" applyFont="1" applyBorder="1" applyAlignment="1">
      <alignment horizontal="center" vertical="center" wrapText="1"/>
    </xf>
    <xf numFmtId="0" fontId="28" fillId="0" borderId="0" xfId="1" applyFont="1" applyAlignment="1">
      <alignment horizontal="center" wrapText="1"/>
    </xf>
    <xf numFmtId="0" fontId="27" fillId="0" borderId="0" xfId="1" applyFont="1" applyAlignment="1">
      <alignment horizontal="center" vertical="center" wrapText="1"/>
    </xf>
    <xf numFmtId="0" fontId="48" fillId="0" borderId="14" xfId="1" applyFont="1" applyBorder="1" applyAlignment="1">
      <alignment horizontal="center" vertical="center"/>
    </xf>
    <xf numFmtId="0" fontId="6" fillId="0" borderId="14" xfId="1" applyFont="1" applyBorder="1" applyAlignment="1">
      <alignment horizontal="center" vertical="center"/>
    </xf>
    <xf numFmtId="0" fontId="6" fillId="0" borderId="14" xfId="1" applyFont="1" applyBorder="1" applyAlignment="1">
      <alignment horizontal="center" vertical="center" wrapText="1"/>
    </xf>
    <xf numFmtId="0" fontId="15" fillId="0" borderId="17"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0" xfId="0" applyFont="1" applyAlignment="1">
      <alignment horizontal="left" wrapText="1"/>
    </xf>
    <xf numFmtId="0" fontId="0" fillId="0" borderId="0" xfId="0" applyAlignment="1">
      <alignment horizontal="center" wrapText="1"/>
    </xf>
    <xf numFmtId="0" fontId="16" fillId="0" borderId="0" xfId="0" applyFont="1" applyAlignment="1">
      <alignment horizontal="left" vertical="center" wrapText="1"/>
    </xf>
    <xf numFmtId="0" fontId="5" fillId="0" borderId="0" xfId="0" applyFont="1" applyAlignment="1">
      <alignment horizontal="left" vertical="center" wrapText="1"/>
    </xf>
    <xf numFmtId="16" fontId="18" fillId="0" borderId="0" xfId="0" applyNumberFormat="1" applyFont="1" applyAlignment="1">
      <alignment horizontal="left" vertical="center" wrapText="1" indent="57"/>
    </xf>
    <xf numFmtId="0" fontId="18" fillId="0" borderId="0" xfId="0" applyFont="1" applyAlignment="1">
      <alignment horizontal="left" vertical="center" wrapText="1" indent="57"/>
    </xf>
    <xf numFmtId="0" fontId="33" fillId="0" borderId="0" xfId="0" applyFont="1" applyAlignment="1">
      <alignment horizontal="left" vertical="top" wrapText="1"/>
    </xf>
    <xf numFmtId="0" fontId="0" fillId="0" borderId="0" xfId="0" applyAlignment="1">
      <alignment horizontal="left" vertical="top" wrapText="1"/>
    </xf>
    <xf numFmtId="0" fontId="15" fillId="0" borderId="1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0" xfId="0" applyFont="1" applyBorder="1" applyAlignment="1">
      <alignment horizontal="center" vertical="center" wrapText="1"/>
    </xf>
    <xf numFmtId="164" fontId="11" fillId="0" borderId="31" xfId="0" applyNumberFormat="1" applyFont="1" applyBorder="1" applyAlignment="1">
      <alignment horizontal="center" vertical="top" shrinkToFit="1"/>
    </xf>
    <xf numFmtId="164" fontId="11" fillId="0" borderId="32" xfId="0" applyNumberFormat="1" applyFont="1" applyBorder="1" applyAlignment="1">
      <alignment horizontal="center" vertical="top" shrinkToFit="1"/>
    </xf>
    <xf numFmtId="164" fontId="11" fillId="0" borderId="33" xfId="0" applyNumberFormat="1" applyFont="1" applyBorder="1" applyAlignment="1">
      <alignment horizontal="center" vertical="top" shrinkToFit="1"/>
    </xf>
    <xf numFmtId="0" fontId="13" fillId="0" borderId="31" xfId="0" applyFont="1" applyBorder="1" applyAlignment="1">
      <alignment horizontal="center" vertical="top" wrapText="1"/>
    </xf>
    <xf numFmtId="0" fontId="13" fillId="0" borderId="32" xfId="0" applyFont="1" applyBorder="1" applyAlignment="1">
      <alignment horizontal="center" vertical="top" wrapText="1"/>
    </xf>
    <xf numFmtId="0" fontId="13" fillId="0" borderId="33" xfId="0" applyFont="1" applyBorder="1" applyAlignment="1">
      <alignment horizontal="center" vertical="top"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33" xfId="0" applyBorder="1" applyAlignment="1">
      <alignment horizontal="center" wrapText="1"/>
    </xf>
    <xf numFmtId="0" fontId="0" fillId="0" borderId="31" xfId="0" applyBorder="1" applyAlignment="1">
      <alignment horizontal="center" vertical="top"/>
    </xf>
    <xf numFmtId="0" fontId="0" fillId="0" borderId="32" xfId="0" applyBorder="1" applyAlignment="1">
      <alignment horizontal="center" vertical="top"/>
    </xf>
    <xf numFmtId="0" fontId="0" fillId="0" borderId="33" xfId="0" applyBorder="1" applyAlignment="1">
      <alignment horizontal="center" vertical="top"/>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34" fillId="0" borderId="0" xfId="0" applyFont="1" applyAlignment="1">
      <alignment horizontal="left" vertical="top" wrapText="1" indent="1"/>
    </xf>
    <xf numFmtId="0" fontId="37" fillId="0" borderId="0" xfId="0" applyFont="1" applyAlignment="1">
      <alignment horizontal="left" vertical="center" wrapText="1"/>
    </xf>
    <xf numFmtId="0" fontId="13" fillId="0" borderId="0" xfId="0" applyFont="1" applyAlignment="1">
      <alignment horizontal="left" vertical="top"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2"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wrapText="1"/>
    </xf>
    <xf numFmtId="0" fontId="5" fillId="0" borderId="0" xfId="0" applyFont="1" applyAlignment="1">
      <alignment horizontal="center" vertical="center" wrapText="1"/>
    </xf>
    <xf numFmtId="0" fontId="5" fillId="0" borderId="0" xfId="0" applyFont="1" applyAlignment="1">
      <alignment horizontal="center" wrapText="1"/>
    </xf>
    <xf numFmtId="0" fontId="13" fillId="0" borderId="21"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2" xfId="0" applyFont="1" applyBorder="1" applyAlignment="1">
      <alignment horizontal="center" vertical="center" wrapText="1"/>
    </xf>
    <xf numFmtId="0" fontId="5" fillId="0" borderId="21"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5" fillId="0" borderId="2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38" fillId="0" borderId="0" xfId="0" applyFont="1" applyAlignment="1">
      <alignment horizontal="left" vertical="top" wrapText="1" inden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9"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23"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37" fillId="0" borderId="0" xfId="0" applyFont="1" applyAlignment="1">
      <alignment horizontal="left" vertical="top" wrapText="1" indent="1"/>
    </xf>
    <xf numFmtId="0" fontId="31" fillId="0" borderId="15" xfId="0" applyFont="1" applyBorder="1" applyAlignment="1">
      <alignment horizontal="left" vertical="center" wrapText="1" indent="7"/>
    </xf>
  </cellXfs>
  <cellStyles count="4">
    <cellStyle name="Millares 10 10" xfId="2" xr:uid="{00000000-0005-0000-0000-000000000000}"/>
    <cellStyle name="Moneda" xfId="3" builtinId="4"/>
    <cellStyle name="Normal" xfId="0" builtinId="0"/>
    <cellStyle name="Normal 2" xfId="1" xr:uid="{00000000-0005-0000-0000-000003000000}"/>
  </cellStyles>
  <dxfs count="66">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border outline="0">
        <left style="thin">
          <color indexed="64"/>
        </left>
      </border>
    </dxf>
    <dxf>
      <font>
        <b val="0"/>
        <i val="0"/>
        <strike val="0"/>
        <condense val="0"/>
        <extend val="0"/>
        <outline val="0"/>
        <shadow val="0"/>
        <u val="none"/>
        <vertAlign val="baseline"/>
        <sz val="11"/>
        <color auto="1"/>
        <name val="Aptos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none"/>
      </font>
      <fill>
        <patternFill patternType="none">
          <fgColor indexed="64"/>
          <bgColor auto="1"/>
        </patternFill>
      </fill>
      <alignment horizontal="center" vertical="center" textRotation="0" wrapText="0" indent="0" justifyLastLine="0" shrinkToFit="0" readingOrder="0"/>
      <border outline="0">
        <left style="thin">
          <color indexed="64"/>
        </left>
      </border>
    </dxf>
    <dxf>
      <font>
        <b val="0"/>
        <i val="0"/>
        <strike val="0"/>
        <condense val="0"/>
        <extend val="0"/>
        <outline val="0"/>
        <shadow val="0"/>
        <u val="none"/>
        <vertAlign val="baseline"/>
        <sz val="11"/>
        <color auto="1"/>
        <name val="Aptos Narrow"/>
        <family val="2"/>
        <scheme val="none"/>
      </font>
      <fill>
        <patternFill patternType="none">
          <fgColor indexed="64"/>
          <bgColor auto="1"/>
        </patternFill>
      </fill>
      <alignment horizontal="center" vertical="center" textRotation="0" wrapText="0" indent="0" justifyLastLine="0" shrinkToFit="0" readingOrder="0"/>
      <border outline="0">
        <left style="thin">
          <color indexed="64"/>
        </left>
      </border>
    </dxf>
    <dxf>
      <font>
        <b val="0"/>
        <i val="0"/>
        <strike val="0"/>
        <condense val="0"/>
        <extend val="0"/>
        <outline val="0"/>
        <shadow val="0"/>
        <u val="none"/>
        <vertAlign val="baseline"/>
        <sz val="11"/>
        <color auto="1"/>
        <name val="Aptos Narrow"/>
        <family val="2"/>
        <scheme val="none"/>
      </font>
      <fill>
        <patternFill patternType="none">
          <fgColor indexed="64"/>
          <bgColor auto="1"/>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FF0000"/>
        <name val="Arial Narrow"/>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a16="http://schemas.microsoft.com/office/drawing/2014/main" id="{00000000-0008-0000-0000-000002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a16="http://schemas.microsoft.com/office/drawing/2014/main" id="{00000000-0008-0000-0000-000003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a16="http://schemas.microsoft.com/office/drawing/2014/main" id="{00000000-0008-0000-0000-000004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a16="http://schemas.microsoft.com/office/drawing/2014/main" id="{00000000-0008-0000-0000-000005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231914</xdr:colOff>
      <xdr:row>17</xdr:row>
      <xdr:rowOff>262350</xdr:rowOff>
    </xdr:from>
    <xdr:ext cx="1954783" cy="45719"/>
    <xdr:sp macro="" textlink="">
      <xdr:nvSpPr>
        <xdr:cNvPr id="2" name="Shape 6">
          <a:extLst>
            <a:ext uri="{FF2B5EF4-FFF2-40B4-BE49-F238E27FC236}">
              <a16:creationId xmlns:a16="http://schemas.microsoft.com/office/drawing/2014/main" id="{00000000-0008-0000-0400-000002000000}"/>
            </a:ext>
          </a:extLst>
        </xdr:cNvPr>
        <xdr:cNvSpPr/>
      </xdr:nvSpPr>
      <xdr:spPr>
        <a:xfrm>
          <a:off x="6375539" y="4043775"/>
          <a:ext cx="1954783" cy="45719"/>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7</xdr:col>
      <xdr:colOff>889544</xdr:colOff>
      <xdr:row>17</xdr:row>
      <xdr:rowOff>265663</xdr:rowOff>
    </xdr:from>
    <xdr:ext cx="1954783" cy="45719"/>
    <xdr:sp macro="" textlink="">
      <xdr:nvSpPr>
        <xdr:cNvPr id="3" name="Shape 6">
          <a:extLst>
            <a:ext uri="{FF2B5EF4-FFF2-40B4-BE49-F238E27FC236}">
              <a16:creationId xmlns:a16="http://schemas.microsoft.com/office/drawing/2014/main" id="{00000000-0008-0000-0400-000003000000}"/>
            </a:ext>
          </a:extLst>
        </xdr:cNvPr>
        <xdr:cNvSpPr/>
      </xdr:nvSpPr>
      <xdr:spPr>
        <a:xfrm>
          <a:off x="9500144" y="4047088"/>
          <a:ext cx="1954783" cy="45719"/>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2</xdr:col>
      <xdr:colOff>43900</xdr:colOff>
      <xdr:row>17</xdr:row>
      <xdr:rowOff>273117</xdr:rowOff>
    </xdr:from>
    <xdr:ext cx="1565825" cy="45719"/>
    <xdr:sp macro="" textlink="">
      <xdr:nvSpPr>
        <xdr:cNvPr id="4" name="Shape 6">
          <a:extLst>
            <a:ext uri="{FF2B5EF4-FFF2-40B4-BE49-F238E27FC236}">
              <a16:creationId xmlns:a16="http://schemas.microsoft.com/office/drawing/2014/main" id="{00000000-0008-0000-0400-000004000000}"/>
            </a:ext>
          </a:extLst>
        </xdr:cNvPr>
        <xdr:cNvSpPr/>
      </xdr:nvSpPr>
      <xdr:spPr>
        <a:xfrm>
          <a:off x="2129875" y="4054542"/>
          <a:ext cx="1565825" cy="45719"/>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0</xdr:col>
      <xdr:colOff>53012</xdr:colOff>
      <xdr:row>17</xdr:row>
      <xdr:rowOff>256761</xdr:rowOff>
    </xdr:from>
    <xdr:ext cx="1371597" cy="74547"/>
    <xdr:sp macro="" textlink="">
      <xdr:nvSpPr>
        <xdr:cNvPr id="5" name="Shape 6">
          <a:extLst>
            <a:ext uri="{FF2B5EF4-FFF2-40B4-BE49-F238E27FC236}">
              <a16:creationId xmlns:a16="http://schemas.microsoft.com/office/drawing/2014/main" id="{00000000-0008-0000-0400-000005000000}"/>
            </a:ext>
          </a:extLst>
        </xdr:cNvPr>
        <xdr:cNvSpPr/>
      </xdr:nvSpPr>
      <xdr:spPr>
        <a:xfrm>
          <a:off x="53012" y="4038186"/>
          <a:ext cx="1371597" cy="74547"/>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7:AU35" totalsRowShown="0" headerRowDxfId="65" dataDxfId="64" tableBorderDxfId="63" headerRowCellStyle="Millares 10 10">
  <autoFilter ref="A7:AU35" xr:uid="{00000000-0009-0000-0100-000001000000}"/>
  <tableColumns count="47">
    <tableColumn id="1" xr3:uid="{00000000-0010-0000-0000-000001000000}" name="NOMBRE DE LA OBRA " dataDxfId="62"/>
    <tableColumn id="2" xr3:uid="{00000000-0010-0000-0000-000002000000}" name="MUNICIPIO " dataDxfId="61"/>
    <tableColumn id="3" xr3:uid="{00000000-0010-0000-0000-000003000000}" name="LOCALIDAD" dataDxfId="60"/>
    <tableColumn id="4" xr3:uid="{00000000-0010-0000-0000-000004000000}" name="MODALIDAD DE EJECUCIÓN " dataDxfId="59"/>
    <tableColumn id="5" xr3:uid="{00000000-0010-0000-0000-000005000000}" name="TIPO" dataDxfId="58"/>
    <tableColumn id="6" xr3:uid="{00000000-0010-0000-0000-000006000000}" name="CANTIDAD / UNIDAD" dataDxfId="57"/>
    <tableColumn id="7" xr3:uid="{00000000-0010-0000-0000-000007000000}" name="BENEFICIARIOS" dataDxfId="56"/>
    <tableColumn id="8" xr3:uid="{00000000-0010-0000-0000-000008000000}" name="No." dataDxfId="55"/>
    <tableColumn id="9" xr3:uid="{00000000-0010-0000-0000-000009000000}" name="DESCRIPCIÓN" dataDxfId="54"/>
    <tableColumn id="10" xr3:uid="{00000000-0010-0000-0000-00000A000000}" name="COG  " dataDxfId="53"/>
    <tableColumn id="11" xr3:uid="{00000000-0010-0000-0000-00000B000000}" name="UR  " dataDxfId="52"/>
    <tableColumn id="12" xr3:uid="{00000000-0010-0000-0000-00000C000000}" name="CUENTA CONTABLE  " dataDxfId="51"/>
    <tableColumn id="13" xr3:uid="{00000000-0010-0000-0000-00000D000000}" name="OBRA CAPITALIZABLE" dataDxfId="50"/>
    <tableColumn id="46" xr3:uid="{00000000-0010-0000-0000-00002E000000}" name="NÚMERO Y FECHA DE ACTA DEL AYUNTAMIENTO (aprobado)" dataDxfId="49"/>
    <tableColumn id="14" xr3:uid="{00000000-0010-0000-0000-00000E000000}" name="MONTO TOTAL (aprobado) " dataDxfId="48">
      <calculatedColumnFormula>SUM(Tabla2[[#This Row],[INGRESOS DE FUENTE LOCAL                     (aprobado)]:[RECURSOS ESTATALES (aprobado)]])</calculatedColumnFormula>
    </tableColumn>
    <tableColumn id="15" xr3:uid="{00000000-0010-0000-0000-00000F000000}" name="INGRESOS DE FUENTE LOCAL                     (aprobado)" dataDxfId="47"/>
    <tableColumn id="16" xr3:uid="{00000000-0010-0000-0000-000010000000}" name="PARTICIPACIONES (aprobado)" dataDxfId="46"/>
    <tableColumn id="17" xr3:uid="{00000000-0010-0000-0000-000011000000}" name="APORTACIONES (aprobado)" dataDxfId="45"/>
    <tableColumn id="18" xr3:uid="{00000000-0010-0000-0000-000012000000}" name="RECURSOS FEDERALES CONVENIDOS (aprobado)" dataDxfId="44"/>
    <tableColumn id="19" xr3:uid="{00000000-0010-0000-0000-000013000000}" name="RECURSOS ESTATALES (aprobado)" dataDxfId="43"/>
    <tableColumn id="47" xr3:uid="{00000000-0010-0000-0000-00002F000000}" name="NÚMERO Y FECHA DE ACTA DEL AYUNTAMIENTO (modificado)" dataDxfId="42"/>
    <tableColumn id="20" xr3:uid="{00000000-0010-0000-0000-000014000000}" name="MONTO TOTAL     (modificado)" dataDxfId="41">
      <calculatedColumnFormula>SUM(Tabla2[[#This Row],[INGRESOS DE FUENTE LOCAL            (modificado)]:[RECURSOS ESTATALES (modificado)]])</calculatedColumnFormula>
    </tableColumn>
    <tableColumn id="21" xr3:uid="{00000000-0010-0000-0000-000015000000}" name="INGRESOS DE FUENTE LOCAL            (modificado)" dataDxfId="40">
      <calculatedColumnFormula>SUM(Tabla2[[#This Row],[PARTICIPACIONES (modificado)]:[RECURSOS ESTATALES (modificado)]])</calculatedColumnFormula>
    </tableColumn>
    <tableColumn id="22" xr3:uid="{00000000-0010-0000-0000-000016000000}" name="PARTICIPACIONES (modificado)" dataDxfId="39"/>
    <tableColumn id="23" xr3:uid="{00000000-0010-0000-0000-000017000000}" name="APORTACIONES (modificado)" dataDxfId="38"/>
    <tableColumn id="24" xr3:uid="{00000000-0010-0000-0000-000018000000}" name="RECURSOS FEDERALES CONVENIDOS     (modificado)" dataDxfId="37"/>
    <tableColumn id="25" xr3:uid="{00000000-0010-0000-0000-000019000000}" name="RECURSOS ESTATALES (modificado)" dataDxfId="36"/>
    <tableColumn id="40" xr3:uid="{00000000-0010-0000-0000-000028000000}" name="MONTO TOTAL (comprometido)" dataDxfId="35">
      <calculatedColumnFormula>SUM(Tabla2[[#This Row],[INGRESOS DE FUENTE LOCAL              (devengado)]:[RECURSOS ESTATALES (devengado)]])</calculatedColumnFormula>
    </tableColumn>
    <tableColumn id="41" xr3:uid="{00000000-0010-0000-0000-000029000000}" name="INGRESOS DE FUENTE LOCAL       (comprometido)" dataDxfId="34"/>
    <tableColumn id="42" xr3:uid="{00000000-0010-0000-0000-00002A000000}" name="PARTICIPACIONES (comprometido)" dataDxfId="33"/>
    <tableColumn id="43" xr3:uid="{00000000-0010-0000-0000-00002B000000}" name="APORTACIONES (comprometido)" dataDxfId="32"/>
    <tableColumn id="44" xr3:uid="{00000000-0010-0000-0000-00002C000000}" name="RECURSOS FEDERALES CONVENIDOS (comprometido)" dataDxfId="31">
      <calculatedColumnFormula>Tabla2[[#This Row],[RECURSOS FEDERALES CONVENIDOS (aprobado)]]</calculatedColumnFormula>
    </tableColumn>
    <tableColumn id="45" xr3:uid="{00000000-0010-0000-0000-00002D000000}" name="RECURSOS ESTATALES (comprometido)" dataDxfId="30" dataCellStyle="Moneda"/>
    <tableColumn id="26" xr3:uid="{00000000-0010-0000-0000-00001A000000}" name="MONTO TOTAL      (devengado)" dataDxfId="29">
      <calculatedColumnFormula>SUM(Tabla2[[#This Row],[INGRESOS DE FUENTE LOCAL              (devengado)]:[RECURSOS ESTATALES (devengado)]])</calculatedColumnFormula>
    </tableColumn>
    <tableColumn id="27" xr3:uid="{00000000-0010-0000-0000-00001B000000}" name="INGRESOS DE FUENTE LOCAL              (devengado)" dataDxfId="28">
      <calculatedColumnFormula>SUM(AG2:AG7)</calculatedColumnFormula>
    </tableColumn>
    <tableColumn id="28" xr3:uid="{00000000-0010-0000-0000-00001C000000}" name="PARTICIPACIONES (devengado)" dataDxfId="27"/>
    <tableColumn id="29" xr3:uid="{00000000-0010-0000-0000-00001D000000}" name="APORTACIONES (devengado)" dataDxfId="26"/>
    <tableColumn id="30" xr3:uid="{00000000-0010-0000-0000-00001E000000}" name="RECURSOS FEDERALES CONVENIDOS       (devengado)" dataDxfId="25"/>
    <tableColumn id="31" xr3:uid="{00000000-0010-0000-0000-00001F000000}" name="RECURSOS ESTATALES (devengado)" dataDxfId="24" dataCellStyle="Moneda"/>
    <tableColumn id="32" xr3:uid="{00000000-0010-0000-0000-000020000000}" name="MONTO TOTAL        (ejercido)" dataDxfId="23">
      <calculatedColumnFormula>SUM(Tabla2[[#This Row],[INGRESOS DE FUENTE LOCAL                 (ejercido)]:[RECURSOS ESTATALES (ejercido)]])</calculatedColumnFormula>
    </tableColumn>
    <tableColumn id="33" xr3:uid="{00000000-0010-0000-0000-000021000000}" name="INGRESOS DE FUENTE LOCAL                 (ejercido)" dataDxfId="22">
      <calculatedColumnFormula>SUM(AM2:AM7)</calculatedColumnFormula>
    </tableColumn>
    <tableColumn id="34" xr3:uid="{00000000-0010-0000-0000-000022000000}" name="PARTICIPACIONES (ejercido)" dataDxfId="21"/>
    <tableColumn id="35" xr3:uid="{00000000-0010-0000-0000-000023000000}" name="APORTACIONES (ejercido)" dataDxfId="20"/>
    <tableColumn id="36" xr3:uid="{00000000-0010-0000-0000-000024000000}" name="RECURSOS FEDERALES CONVENIDOS         (ejercido)" dataDxfId="19"/>
    <tableColumn id="37" xr3:uid="{00000000-0010-0000-0000-000025000000}" name="RECURSOS ESTATALES (ejercido)" dataDxfId="18" dataCellStyle="Moneda"/>
    <tableColumn id="38" xr3:uid="{00000000-0010-0000-0000-000026000000}" name="MONTO TOTAL         (pagado)" dataDxfId="17">
      <calculatedColumnFormula>SUM(AU8:AY8)</calculatedColumnFormula>
    </tableColumn>
    <tableColumn id="39" xr3:uid="{00000000-0010-0000-0000-000027000000}" name="INGRESOS DE FUENTE LOCAL                  (pagado)" dataDxfId="16">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3" displayName="Tabla3" ref="AV7:BF34" totalsRowShown="0" headerRowDxfId="15" dataDxfId="13" headerRowBorderDxfId="14" tableBorderDxfId="12" totalsRowBorderDxfId="11" headerRowCellStyle="Millares 10 10">
  <autoFilter ref="AV7:BF34" xr:uid="{00000000-0009-0000-0100-000002000000}"/>
  <tableColumns count="11">
    <tableColumn id="1" xr3:uid="{00000000-0010-0000-0100-000001000000}" name="PARTICIPACIONES (pagado)" dataDxfId="10" dataCellStyle="Moneda"/>
    <tableColumn id="2" xr3:uid="{00000000-0010-0000-0100-000002000000}" name="APORTACIONES (pagado)" dataDxfId="9" dataCellStyle="Moneda"/>
    <tableColumn id="3" xr3:uid="{00000000-0010-0000-0100-000003000000}" name="RECURSOS FEDERALES CONVENIDOS (pagado)" dataDxfId="8" dataCellStyle="Moneda"/>
    <tableColumn id="4" xr3:uid="{00000000-0010-0000-0100-000004000000}" name="RECURSOS ESTATALES (pagado)" dataDxfId="7" dataCellStyle="Moneda"/>
    <tableColumn id="11" xr3:uid="{00000000-0010-0000-0100-00000B000000}" name="NÚMERO Y FECHA DE ACTA DEL AYUNTAMIENTO          (por ejercer)" dataDxfId="6"/>
    <tableColumn id="5" xr3:uid="{00000000-0010-0000-0100-000005000000}" name="MONTO TOTAL       (por ejercer)" dataDxfId="5">
      <calculatedColumnFormula>SUM(Tabla3[[#This Row],[INGRESOS DE FUENTE LOCAL                          (por ejercer)]:[RECURSOS ESTATALES        (por ejercer)]])</calculatedColumnFormula>
    </tableColumn>
    <tableColumn id="6" xr3:uid="{00000000-0010-0000-0100-000006000000}" name="INGRESOS DE FUENTE LOCAL                          (por ejercer)" dataDxfId="4">
      <calculatedColumnFormula>SUM(AY2:AY7)</calculatedColumnFormula>
    </tableColumn>
    <tableColumn id="7" xr3:uid="{00000000-0010-0000-0100-000007000000}" name="PARTICIPACIONES          (por ejercer)" dataDxfId="3"/>
    <tableColumn id="8" xr3:uid="{00000000-0010-0000-0100-000008000000}" name="APORTACIONES           (por ejercer)" dataDxfId="2"/>
    <tableColumn id="9" xr3:uid="{00000000-0010-0000-0100-000009000000}" name="RECURSOS FEDERALES CONVENIDOS              (por ejercer)" dataDxfId="1">
      <calculatedColumnFormula>Tabla2[[#This Row],[RECURSOS FEDERALES CONVENIDOS (comprometido)]]-Tabla3[[#This Row],[RECURSOS FEDERALES CONVENIDOS (pagado)]]</calculatedColumnFormula>
    </tableColumn>
    <tableColumn id="10" xr3:uid="{00000000-0010-0000-0100-00000A000000}" name="RECURSOS ESTATALES        (por ejerce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46" t="s">
        <v>0</v>
      </c>
      <c r="B1" s="146"/>
      <c r="C1" s="146"/>
      <c r="D1" s="146"/>
      <c r="E1" s="146"/>
      <c r="F1" s="146"/>
      <c r="G1" s="146"/>
      <c r="H1" s="146"/>
      <c r="I1" s="146"/>
      <c r="J1" s="146"/>
      <c r="K1" s="146"/>
      <c r="L1" s="146"/>
      <c r="M1" s="146"/>
      <c r="N1" s="146"/>
      <c r="O1" s="146"/>
      <c r="P1" s="146"/>
      <c r="Q1" s="146"/>
      <c r="R1" s="146"/>
      <c r="S1" s="146"/>
      <c r="T1" s="146"/>
    </row>
    <row r="2" spans="1:20" ht="30.95" customHeight="1" x14ac:dyDescent="0.2">
      <c r="A2" s="147" t="s">
        <v>1</v>
      </c>
      <c r="B2" s="148"/>
      <c r="C2" s="151" t="s">
        <v>2</v>
      </c>
      <c r="D2" s="152"/>
      <c r="E2" s="153" t="s">
        <v>3</v>
      </c>
      <c r="F2" s="153" t="s">
        <v>4</v>
      </c>
      <c r="G2" s="147" t="s">
        <v>5</v>
      </c>
      <c r="H2" s="148"/>
      <c r="I2" s="155" t="s">
        <v>6</v>
      </c>
      <c r="J2" s="156"/>
      <c r="K2" s="157"/>
      <c r="L2" s="153" t="s">
        <v>7</v>
      </c>
      <c r="M2" s="153" t="s">
        <v>8</v>
      </c>
      <c r="N2" s="153" t="s">
        <v>9</v>
      </c>
      <c r="O2" s="151" t="s">
        <v>10</v>
      </c>
      <c r="P2" s="152"/>
      <c r="Q2" s="153" t="s">
        <v>11</v>
      </c>
      <c r="R2" s="151" t="s">
        <v>12</v>
      </c>
      <c r="S2" s="152"/>
      <c r="T2" s="162" t="s">
        <v>13</v>
      </c>
    </row>
    <row r="3" spans="1:20" ht="33" customHeight="1" x14ac:dyDescent="0.2">
      <c r="A3" s="149"/>
      <c r="B3" s="150"/>
      <c r="C3" s="2" t="s">
        <v>14</v>
      </c>
      <c r="D3" s="3" t="s">
        <v>15</v>
      </c>
      <c r="E3" s="154"/>
      <c r="F3" s="154"/>
      <c r="G3" s="149"/>
      <c r="H3" s="150"/>
      <c r="I3" s="158"/>
      <c r="J3" s="159"/>
      <c r="K3" s="160"/>
      <c r="L3" s="154"/>
      <c r="M3" s="161"/>
      <c r="N3" s="161"/>
      <c r="O3" s="3" t="s">
        <v>16</v>
      </c>
      <c r="P3" s="3" t="s">
        <v>17</v>
      </c>
      <c r="Q3" s="154"/>
      <c r="R3" s="3" t="s">
        <v>18</v>
      </c>
      <c r="S3" s="3" t="s">
        <v>19</v>
      </c>
      <c r="T3" s="154"/>
    </row>
    <row r="4" spans="1:20" ht="18" customHeight="1" x14ac:dyDescent="0.2">
      <c r="A4" s="133"/>
      <c r="B4" s="134"/>
      <c r="C4" s="4"/>
      <c r="D4" s="4"/>
      <c r="E4" s="4"/>
      <c r="F4" s="4"/>
      <c r="G4" s="133"/>
      <c r="H4" s="134"/>
      <c r="I4" s="133"/>
      <c r="J4" s="135"/>
      <c r="K4" s="134"/>
      <c r="L4" s="4"/>
      <c r="M4" s="4"/>
      <c r="N4" s="4"/>
      <c r="O4" s="4"/>
      <c r="P4" s="4"/>
      <c r="Q4" s="4"/>
      <c r="R4" s="4"/>
      <c r="S4" s="4"/>
      <c r="T4" s="4"/>
    </row>
    <row r="5" spans="1:20" ht="17.100000000000001" customHeight="1" x14ac:dyDescent="0.2">
      <c r="A5" s="133"/>
      <c r="B5" s="134"/>
      <c r="C5" s="4"/>
      <c r="D5" s="4"/>
      <c r="E5" s="4"/>
      <c r="F5" s="4"/>
      <c r="G5" s="133"/>
      <c r="H5" s="134"/>
      <c r="I5" s="133"/>
      <c r="J5" s="135"/>
      <c r="K5" s="134"/>
      <c r="L5" s="4"/>
      <c r="M5" s="4"/>
      <c r="N5" s="4"/>
      <c r="O5" s="4"/>
      <c r="P5" s="4"/>
      <c r="Q5" s="4"/>
      <c r="R5" s="4"/>
      <c r="S5" s="4"/>
      <c r="T5" s="4"/>
    </row>
    <row r="6" spans="1:20" ht="15.95" customHeight="1" x14ac:dyDescent="0.2">
      <c r="A6" s="133"/>
      <c r="B6" s="134"/>
      <c r="C6" s="4"/>
      <c r="D6" s="4"/>
      <c r="E6" s="4"/>
      <c r="F6" s="4"/>
      <c r="G6" s="133"/>
      <c r="H6" s="134"/>
      <c r="I6" s="133"/>
      <c r="J6" s="135"/>
      <c r="K6" s="134"/>
      <c r="L6" s="4"/>
      <c r="M6" s="4"/>
      <c r="N6" s="4"/>
      <c r="O6" s="4"/>
      <c r="P6" s="4"/>
      <c r="Q6" s="4"/>
      <c r="R6" s="4"/>
      <c r="S6" s="4"/>
      <c r="T6" s="4"/>
    </row>
    <row r="7" spans="1:20" ht="15.95" customHeight="1" x14ac:dyDescent="0.2">
      <c r="A7" s="133"/>
      <c r="B7" s="134"/>
      <c r="C7" s="4"/>
      <c r="D7" s="4"/>
      <c r="E7" s="4"/>
      <c r="F7" s="4"/>
      <c r="G7" s="133"/>
      <c r="H7" s="134"/>
      <c r="I7" s="133"/>
      <c r="J7" s="135"/>
      <c r="K7" s="134"/>
      <c r="L7" s="4"/>
      <c r="M7" s="4"/>
      <c r="N7" s="4"/>
      <c r="O7" s="4"/>
      <c r="P7" s="4"/>
      <c r="Q7" s="4"/>
      <c r="R7" s="4"/>
      <c r="S7" s="4"/>
      <c r="T7" s="4"/>
    </row>
    <row r="8" spans="1:20" ht="17.100000000000001" customHeight="1" x14ac:dyDescent="0.2">
      <c r="A8" s="133"/>
      <c r="B8" s="134"/>
      <c r="C8" s="4"/>
      <c r="D8" s="4"/>
      <c r="E8" s="4"/>
      <c r="F8" s="4"/>
      <c r="G8" s="133"/>
      <c r="H8" s="134"/>
      <c r="I8" s="133"/>
      <c r="J8" s="135"/>
      <c r="K8" s="134"/>
      <c r="L8" s="4"/>
      <c r="M8" s="4"/>
      <c r="N8" s="4"/>
      <c r="O8" s="4"/>
      <c r="P8" s="4"/>
      <c r="Q8" s="4"/>
      <c r="R8" s="4"/>
      <c r="S8" s="4"/>
      <c r="T8" s="4"/>
    </row>
    <row r="9" spans="1:20" ht="15" customHeight="1" x14ac:dyDescent="0.2">
      <c r="A9" s="133"/>
      <c r="B9" s="134"/>
      <c r="C9" s="4"/>
      <c r="D9" s="4"/>
      <c r="E9" s="4"/>
      <c r="F9" s="4"/>
      <c r="G9" s="133"/>
      <c r="H9" s="134"/>
      <c r="I9" s="133"/>
      <c r="J9" s="135"/>
      <c r="K9" s="134"/>
      <c r="L9" s="4"/>
      <c r="M9" s="4"/>
      <c r="N9" s="4"/>
      <c r="O9" s="4"/>
      <c r="P9" s="4"/>
      <c r="Q9" s="4"/>
      <c r="R9" s="4"/>
      <c r="S9" s="4"/>
      <c r="T9" s="4"/>
    </row>
    <row r="10" spans="1:20" ht="15.95" customHeight="1" x14ac:dyDescent="0.2">
      <c r="A10" s="133"/>
      <c r="B10" s="134"/>
      <c r="C10" s="4"/>
      <c r="D10" s="4"/>
      <c r="E10" s="4"/>
      <c r="F10" s="4"/>
      <c r="G10" s="133"/>
      <c r="H10" s="134"/>
      <c r="I10" s="133"/>
      <c r="J10" s="135"/>
      <c r="K10" s="134"/>
      <c r="L10" s="4"/>
      <c r="M10" s="4"/>
      <c r="N10" s="4"/>
      <c r="O10" s="4"/>
      <c r="P10" s="4"/>
      <c r="Q10" s="4"/>
      <c r="R10" s="4"/>
      <c r="S10" s="4"/>
      <c r="T10" s="4"/>
    </row>
    <row r="11" spans="1:20" ht="15.95" customHeight="1" x14ac:dyDescent="0.2">
      <c r="A11" s="133"/>
      <c r="B11" s="134"/>
      <c r="C11" s="4"/>
      <c r="D11" s="4"/>
      <c r="E11" s="4"/>
      <c r="F11" s="4"/>
      <c r="G11" s="133"/>
      <c r="H11" s="134"/>
      <c r="I11" s="133"/>
      <c r="J11" s="135"/>
      <c r="K11" s="134"/>
      <c r="L11" s="4"/>
      <c r="M11" s="4"/>
      <c r="N11" s="4"/>
      <c r="O11" s="4"/>
      <c r="P11" s="4"/>
      <c r="Q11" s="4"/>
      <c r="R11" s="4"/>
      <c r="S11" s="4"/>
      <c r="T11" s="4"/>
    </row>
    <row r="12" spans="1:20" ht="14.1" customHeight="1" x14ac:dyDescent="0.2">
      <c r="A12" s="133"/>
      <c r="B12" s="134"/>
      <c r="C12" s="4"/>
      <c r="D12" s="4"/>
      <c r="E12" s="4"/>
      <c r="F12" s="4"/>
      <c r="G12" s="133"/>
      <c r="H12" s="134"/>
      <c r="I12" s="133"/>
      <c r="J12" s="135"/>
      <c r="K12" s="134"/>
      <c r="L12" s="4"/>
      <c r="M12" s="4"/>
      <c r="N12" s="4"/>
      <c r="O12" s="4"/>
      <c r="P12" s="4"/>
      <c r="Q12" s="4"/>
      <c r="R12" s="4"/>
      <c r="S12" s="4"/>
      <c r="T12" s="4"/>
    </row>
    <row r="13" spans="1:20" ht="15" customHeight="1" x14ac:dyDescent="0.2">
      <c r="A13" s="133"/>
      <c r="B13" s="134"/>
      <c r="C13" s="4"/>
      <c r="D13" s="4"/>
      <c r="E13" s="4"/>
      <c r="F13" s="4"/>
      <c r="G13" s="133"/>
      <c r="H13" s="134"/>
      <c r="I13" s="133"/>
      <c r="J13" s="135"/>
      <c r="K13" s="134"/>
      <c r="L13" s="4"/>
      <c r="M13" s="4"/>
      <c r="N13" s="4"/>
      <c r="O13" s="4"/>
      <c r="P13" s="4"/>
      <c r="Q13" s="4"/>
      <c r="R13" s="4"/>
      <c r="S13" s="4"/>
      <c r="T13" s="4"/>
    </row>
    <row r="14" spans="1:20" ht="15.75" customHeight="1" x14ac:dyDescent="0.2">
      <c r="A14" s="133"/>
      <c r="B14" s="135"/>
      <c r="C14" s="135"/>
      <c r="D14" s="135"/>
      <c r="E14" s="135"/>
      <c r="F14" s="135"/>
      <c r="G14" s="135"/>
      <c r="H14" s="135"/>
      <c r="I14" s="135"/>
      <c r="J14" s="135"/>
      <c r="K14" s="135"/>
      <c r="L14" s="135"/>
      <c r="M14" s="135"/>
      <c r="N14" s="135"/>
      <c r="O14" s="134"/>
      <c r="P14" s="5" t="s">
        <v>20</v>
      </c>
      <c r="Q14" s="6">
        <v>-21</v>
      </c>
      <c r="R14" s="6">
        <v>-22</v>
      </c>
      <c r="S14" s="7">
        <v>-23</v>
      </c>
      <c r="T14" s="7">
        <v>-24</v>
      </c>
    </row>
    <row r="15" spans="1:20" ht="28.35" customHeight="1" x14ac:dyDescent="0.2">
      <c r="A15" s="8" t="s">
        <v>21</v>
      </c>
      <c r="B15" s="9"/>
      <c r="C15" s="145" t="s">
        <v>265</v>
      </c>
      <c r="D15" s="145"/>
      <c r="E15" s="145"/>
      <c r="F15" s="145"/>
      <c r="G15" s="145"/>
      <c r="H15" s="145"/>
      <c r="I15" s="145"/>
      <c r="J15" s="145"/>
      <c r="K15" s="145"/>
      <c r="L15" s="145"/>
      <c r="M15" s="145"/>
      <c r="N15" s="145"/>
      <c r="O15" s="9"/>
      <c r="P15" s="9"/>
      <c r="Q15" s="9"/>
      <c r="R15" s="9"/>
      <c r="S15" s="9"/>
      <c r="T15" s="9"/>
    </row>
    <row r="16" spans="1:20" ht="105" customHeight="1" x14ac:dyDescent="0.25">
      <c r="A16" s="10"/>
      <c r="B16" s="10"/>
      <c r="C16" s="10"/>
      <c r="D16" s="139" t="s">
        <v>22</v>
      </c>
      <c r="E16" s="140"/>
      <c r="F16" s="140"/>
      <c r="G16" s="140"/>
      <c r="H16" s="141" t="s">
        <v>23</v>
      </c>
      <c r="I16" s="141"/>
      <c r="J16" s="142" t="s">
        <v>251</v>
      </c>
      <c r="K16" s="143"/>
      <c r="L16" s="143"/>
      <c r="M16" s="143"/>
      <c r="N16" s="143"/>
      <c r="O16" s="144" t="s">
        <v>24</v>
      </c>
      <c r="P16" s="144"/>
      <c r="Q16" s="144"/>
      <c r="R16" s="144"/>
      <c r="S16" s="144"/>
      <c r="T16" s="144"/>
    </row>
    <row r="17" spans="1:20" ht="121.5" customHeight="1" x14ac:dyDescent="0.25">
      <c r="A17" s="136" t="s">
        <v>266</v>
      </c>
      <c r="B17" s="137"/>
      <c r="C17" s="137"/>
      <c r="D17" s="137"/>
      <c r="E17" s="137"/>
      <c r="F17" s="137"/>
      <c r="G17" s="137"/>
      <c r="H17" s="137"/>
      <c r="I17" s="137"/>
      <c r="J17" s="137"/>
      <c r="K17" s="138" t="s">
        <v>25</v>
      </c>
      <c r="L17" s="138"/>
      <c r="M17" s="138"/>
      <c r="N17" s="138"/>
      <c r="O17" s="138"/>
      <c r="P17" s="138"/>
      <c r="Q17" s="138"/>
      <c r="R17" s="138"/>
      <c r="S17" s="138"/>
      <c r="T17" s="138"/>
    </row>
  </sheetData>
  <mergeCells count="52">
    <mergeCell ref="A1:T1"/>
    <mergeCell ref="A2:B3"/>
    <mergeCell ref="C2:D2"/>
    <mergeCell ref="E2:E3"/>
    <mergeCell ref="F2:F3"/>
    <mergeCell ref="G2:H3"/>
    <mergeCell ref="I2:K3"/>
    <mergeCell ref="L2:L3"/>
    <mergeCell ref="M2:M3"/>
    <mergeCell ref="N2:N3"/>
    <mergeCell ref="O2:P2"/>
    <mergeCell ref="Q2:Q3"/>
    <mergeCell ref="R2:S2"/>
    <mergeCell ref="T2:T3"/>
    <mergeCell ref="A4:B4"/>
    <mergeCell ref="G4:H4"/>
    <mergeCell ref="I4:K4"/>
    <mergeCell ref="A5:B5"/>
    <mergeCell ref="G5:H5"/>
    <mergeCell ref="I5:K5"/>
    <mergeCell ref="A6:B6"/>
    <mergeCell ref="G6:H6"/>
    <mergeCell ref="I6:K6"/>
    <mergeCell ref="A7:B7"/>
    <mergeCell ref="G7:H7"/>
    <mergeCell ref="I7:K7"/>
    <mergeCell ref="A8:B8"/>
    <mergeCell ref="G8:H8"/>
    <mergeCell ref="I8:K8"/>
    <mergeCell ref="A9:B9"/>
    <mergeCell ref="G9:H9"/>
    <mergeCell ref="I9:K9"/>
    <mergeCell ref="A10:B10"/>
    <mergeCell ref="G10:H10"/>
    <mergeCell ref="I10:K10"/>
    <mergeCell ref="A11:B11"/>
    <mergeCell ref="G11:H11"/>
    <mergeCell ref="I11:K11"/>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2"/>
  <sheetViews>
    <sheetView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77"/>
      <c r="B1" s="77" t="s">
        <v>234</v>
      </c>
      <c r="C1" s="77"/>
    </row>
    <row r="2" spans="1:3" ht="12.95" customHeight="1" x14ac:dyDescent="0.2">
      <c r="A2" s="12" t="s">
        <v>26</v>
      </c>
      <c r="B2" s="13" t="s">
        <v>27</v>
      </c>
      <c r="C2" s="14"/>
    </row>
    <row r="3" spans="1:3" ht="21.75" customHeight="1" x14ac:dyDescent="0.2">
      <c r="A3" s="15">
        <v>-1</v>
      </c>
      <c r="B3" s="17" t="s">
        <v>233</v>
      </c>
      <c r="C3" s="16"/>
    </row>
    <row r="4" spans="1:3" ht="12" customHeight="1" x14ac:dyDescent="0.2">
      <c r="A4" s="15">
        <v>-2</v>
      </c>
      <c r="B4" s="17" t="s">
        <v>236</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237</v>
      </c>
      <c r="C8" s="14"/>
    </row>
    <row r="9" spans="1:3" ht="24" customHeight="1" x14ac:dyDescent="0.2">
      <c r="A9" s="15">
        <v>-7</v>
      </c>
      <c r="B9" s="17" t="s">
        <v>238</v>
      </c>
      <c r="C9" s="16"/>
    </row>
    <row r="10" spans="1:3" ht="34.5" customHeight="1" x14ac:dyDescent="0.2">
      <c r="A10" s="15">
        <v>-8</v>
      </c>
      <c r="B10" s="76" t="s">
        <v>239</v>
      </c>
      <c r="C10" s="18"/>
    </row>
    <row r="11" spans="1:3" ht="12" customHeight="1" x14ac:dyDescent="0.2">
      <c r="A11" s="15">
        <v>-9</v>
      </c>
      <c r="B11" s="17" t="s">
        <v>31</v>
      </c>
      <c r="C11" s="14"/>
    </row>
    <row r="12" spans="1:3" ht="12" customHeight="1" x14ac:dyDescent="0.2">
      <c r="A12" s="15">
        <v>-10</v>
      </c>
      <c r="B12" s="17" t="s">
        <v>240</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241</v>
      </c>
      <c r="C15" s="14"/>
    </row>
    <row r="16" spans="1:3" ht="24" customHeight="1" x14ac:dyDescent="0.2">
      <c r="A16" s="15">
        <v>-14</v>
      </c>
      <c r="B16" s="17" t="s">
        <v>242</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243</v>
      </c>
      <c r="C22" s="16"/>
    </row>
    <row r="23" spans="1:3" ht="12" customHeight="1" x14ac:dyDescent="0.2">
      <c r="A23" s="15">
        <v>-21</v>
      </c>
      <c r="B23" s="17" t="s">
        <v>39</v>
      </c>
      <c r="C23" s="14"/>
    </row>
    <row r="24" spans="1:3" ht="24" customHeight="1" x14ac:dyDescent="0.2">
      <c r="A24" s="15">
        <v>-22</v>
      </c>
      <c r="B24" s="76" t="s">
        <v>244</v>
      </c>
      <c r="C24" s="16"/>
    </row>
    <row r="25" spans="1:3" ht="24" customHeight="1" x14ac:dyDescent="0.2">
      <c r="A25" s="15">
        <v>-23</v>
      </c>
      <c r="B25" s="17" t="s">
        <v>245</v>
      </c>
      <c r="C25" s="16"/>
    </row>
    <row r="26" spans="1:3" ht="12" customHeight="1" x14ac:dyDescent="0.2">
      <c r="A26" s="15">
        <v>-24</v>
      </c>
      <c r="B26" s="17" t="s">
        <v>232</v>
      </c>
      <c r="C26" s="14"/>
    </row>
    <row r="27" spans="1:3" ht="21.75" customHeight="1" x14ac:dyDescent="0.2">
      <c r="A27" s="15">
        <v>-25</v>
      </c>
      <c r="B27" s="17" t="s">
        <v>246</v>
      </c>
      <c r="C27" s="16"/>
    </row>
    <row r="28" spans="1:3" ht="12" customHeight="1" x14ac:dyDescent="0.2">
      <c r="A28" s="15">
        <v>-26</v>
      </c>
      <c r="B28" s="17" t="s">
        <v>189</v>
      </c>
      <c r="C28" s="14"/>
    </row>
    <row r="29" spans="1:3" ht="12" customHeight="1" x14ac:dyDescent="0.2">
      <c r="A29" s="15">
        <v>-27</v>
      </c>
      <c r="B29" s="17" t="s">
        <v>249</v>
      </c>
      <c r="C29" s="14"/>
    </row>
    <row r="30" spans="1:3" ht="12" customHeight="1" x14ac:dyDescent="0.2">
      <c r="A30" s="15">
        <v>-28</v>
      </c>
      <c r="B30" s="17" t="s">
        <v>191</v>
      </c>
      <c r="C30" s="14"/>
    </row>
    <row r="31" spans="1:3" ht="12.6" customHeight="1" x14ac:dyDescent="0.2">
      <c r="A31" s="15">
        <v>-29</v>
      </c>
      <c r="B31" s="17" t="s">
        <v>40</v>
      </c>
      <c r="C31" s="14"/>
    </row>
    <row r="32" spans="1:3" ht="12" customHeight="1" x14ac:dyDescent="0.2">
      <c r="A32" s="163" t="s">
        <v>231</v>
      </c>
      <c r="B32" s="163"/>
      <c r="C32" s="78"/>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58"/>
  <sheetViews>
    <sheetView tabSelected="1" topLeftCell="S33" zoomScale="87" zoomScaleNormal="87" zoomScalePageLayoutView="60" workbookViewId="0">
      <selection activeCell="S35" sqref="S35"/>
    </sheetView>
  </sheetViews>
  <sheetFormatPr baseColWidth="10" defaultRowHeight="16.5" x14ac:dyDescent="0.3"/>
  <cols>
    <col min="1" max="1" width="24.6640625" style="19" customWidth="1"/>
    <col min="2" max="2" width="25.6640625" style="19" customWidth="1"/>
    <col min="3" max="3" width="23.83203125" style="19" customWidth="1"/>
    <col min="4" max="4" width="20.1640625" style="19" customWidth="1"/>
    <col min="5" max="5" width="9.5" style="19" customWidth="1"/>
    <col min="6" max="6" width="20.33203125" style="19" customWidth="1"/>
    <col min="7" max="7" width="23.5" style="19" customWidth="1"/>
    <col min="8" max="8" width="10" style="19" customWidth="1"/>
    <col min="9" max="9" width="23.1640625" style="19" customWidth="1"/>
    <col min="10" max="10" width="9.33203125" style="105" customWidth="1"/>
    <col min="11" max="11" width="8.6640625" style="19" customWidth="1"/>
    <col min="12" max="12" width="19" style="19" customWidth="1"/>
    <col min="13" max="13" width="23" style="19" customWidth="1"/>
    <col min="14" max="14" width="19.33203125" style="19" customWidth="1"/>
    <col min="15" max="15" width="20.83203125" style="19" customWidth="1"/>
    <col min="16" max="16" width="22" style="19" customWidth="1"/>
    <col min="17" max="17" width="14.6640625" style="19" customWidth="1"/>
    <col min="18" max="18" width="13.5" style="19" customWidth="1"/>
    <col min="19" max="19" width="18.1640625" style="19" customWidth="1"/>
    <col min="20" max="20" width="20.83203125" style="19" customWidth="1"/>
    <col min="21" max="21" width="12.5" style="19" customWidth="1"/>
    <col min="22" max="22" width="19.6640625" style="19" customWidth="1"/>
    <col min="23" max="23" width="15.33203125" style="19" customWidth="1"/>
    <col min="24" max="24" width="19.6640625" style="19" customWidth="1"/>
    <col min="25" max="25" width="17.6640625" style="19" customWidth="1"/>
    <col min="26" max="26" width="19.83203125" style="19" customWidth="1"/>
    <col min="27" max="27" width="21" style="19" customWidth="1"/>
    <col min="28" max="28" width="23.5" style="19" customWidth="1"/>
    <col min="29" max="29" width="15.6640625" style="19" customWidth="1"/>
    <col min="30" max="30" width="19.83203125" style="19" customWidth="1"/>
    <col min="31" max="31" width="17.33203125" style="19" customWidth="1"/>
    <col min="32" max="32" width="22.33203125" style="19" customWidth="1"/>
    <col min="33" max="33" width="19.6640625" style="19" customWidth="1"/>
    <col min="34" max="34" width="20.33203125" style="19" customWidth="1"/>
    <col min="35" max="35" width="14.5" style="19" customWidth="1"/>
    <col min="36" max="36" width="21.83203125" style="19" customWidth="1"/>
    <col min="37" max="37" width="11" style="19" customWidth="1"/>
    <col min="38" max="38" width="21.6640625" style="19" customWidth="1"/>
    <col min="39" max="39" width="24.5" style="19" customWidth="1"/>
    <col min="40" max="40" width="20.1640625" style="19" customWidth="1"/>
    <col min="41" max="41" width="16.6640625" style="19" customWidth="1"/>
    <col min="42" max="42" width="20" style="19" customWidth="1"/>
    <col min="43" max="43" width="17.6640625" style="19" customWidth="1"/>
    <col min="44" max="44" width="20.83203125" style="19" customWidth="1"/>
    <col min="45" max="45" width="20.1640625" style="19" customWidth="1"/>
    <col min="46" max="46" width="20.6640625" style="19" customWidth="1"/>
    <col min="47" max="47" width="16.6640625" style="19" customWidth="1"/>
    <col min="48" max="48" width="24.5" style="19" customWidth="1"/>
    <col min="49" max="49" width="20.83203125" style="19" customWidth="1"/>
    <col min="50" max="50" width="23.1640625" style="19" customWidth="1"/>
    <col min="51" max="51" width="22.1640625" style="19" customWidth="1"/>
    <col min="52" max="52" width="12.5" style="19" customWidth="1"/>
    <col min="53" max="53" width="22.1640625" style="19" customWidth="1"/>
    <col min="54" max="54" width="14.1640625" style="19" customWidth="1"/>
    <col min="55" max="55" width="24.83203125" style="19" customWidth="1"/>
    <col min="56" max="56" width="21.6640625" style="19" customWidth="1"/>
    <col min="57" max="57" width="20.83203125" style="19" customWidth="1"/>
    <col min="58" max="58" width="18.5" style="19" customWidth="1"/>
    <col min="59" max="16384" width="12" style="19"/>
  </cols>
  <sheetData>
    <row r="1" spans="1:58" ht="22.5" customHeight="1" x14ac:dyDescent="0.3">
      <c r="A1" s="20" t="s">
        <v>253</v>
      </c>
      <c r="B1" s="21"/>
      <c r="C1" s="21"/>
      <c r="I1" s="20"/>
      <c r="J1" s="104"/>
      <c r="K1" s="21"/>
      <c r="O1" s="20"/>
      <c r="P1" s="21"/>
      <c r="Q1" s="21"/>
      <c r="V1" s="20"/>
      <c r="W1" s="21"/>
      <c r="X1" s="21"/>
      <c r="AC1" s="20"/>
      <c r="AD1" s="21"/>
      <c r="AE1" s="21"/>
      <c r="AI1" s="20"/>
      <c r="AJ1" s="21"/>
      <c r="AK1" s="21"/>
      <c r="AO1" s="20"/>
      <c r="AP1" s="21"/>
      <c r="AQ1" s="21"/>
      <c r="AU1" s="20"/>
      <c r="AV1" s="21"/>
      <c r="AW1" s="21"/>
      <c r="BA1" s="20"/>
      <c r="BB1" s="21"/>
      <c r="BC1" s="21"/>
    </row>
    <row r="2" spans="1:58" ht="18.75" x14ac:dyDescent="0.3">
      <c r="A2" s="89" t="s">
        <v>278</v>
      </c>
      <c r="B2" s="23"/>
      <c r="H2" s="22"/>
      <c r="I2" s="23"/>
      <c r="N2" s="22"/>
      <c r="O2" s="23"/>
      <c r="U2" s="22"/>
      <c r="V2" s="23"/>
      <c r="AB2" s="22"/>
      <c r="AC2" s="23"/>
      <c r="AH2" s="22"/>
      <c r="AI2" s="23"/>
      <c r="AN2" s="22"/>
      <c r="AO2" s="23"/>
      <c r="AT2" s="22"/>
      <c r="AU2" s="23"/>
      <c r="AZ2" s="22"/>
      <c r="BA2" s="23"/>
    </row>
    <row r="3" spans="1:58" ht="18.75" x14ac:dyDescent="0.3">
      <c r="A3" s="20"/>
    </row>
    <row r="4" spans="1:58" ht="18.75" x14ac:dyDescent="0.3">
      <c r="A4" s="89" t="s">
        <v>372</v>
      </c>
      <c r="B4" s="25"/>
      <c r="C4" s="25"/>
      <c r="H4" s="24"/>
      <c r="I4" s="25"/>
      <c r="N4" s="24"/>
      <c r="O4" s="25"/>
      <c r="P4" s="25"/>
      <c r="U4" s="24"/>
      <c r="V4" s="25"/>
      <c r="W4" s="25"/>
      <c r="AB4" s="24"/>
      <c r="AC4" s="25"/>
      <c r="AD4" s="25"/>
      <c r="AH4" s="24"/>
      <c r="AI4" s="25"/>
      <c r="AJ4" s="25"/>
      <c r="AN4" s="24"/>
      <c r="AO4" s="25"/>
      <c r="AP4" s="25"/>
      <c r="AT4" s="24"/>
      <c r="AU4" s="25"/>
      <c r="AV4" s="25"/>
      <c r="AZ4" s="24"/>
      <c r="BA4" s="25"/>
      <c r="BB4" s="25"/>
    </row>
    <row r="5" spans="1:58" ht="12" customHeight="1" x14ac:dyDescent="0.3">
      <c r="A5" s="24"/>
      <c r="B5" s="25"/>
      <c r="C5" s="25"/>
      <c r="H5" s="24"/>
      <c r="I5" s="25"/>
      <c r="N5" s="24"/>
      <c r="O5" s="25"/>
      <c r="P5" s="25"/>
      <c r="U5" s="24"/>
      <c r="V5" s="25"/>
      <c r="W5" s="25"/>
      <c r="AB5" s="24"/>
      <c r="AC5" s="25"/>
      <c r="AD5" s="25"/>
      <c r="AH5" s="24"/>
      <c r="AI5" s="25"/>
      <c r="AJ5" s="25"/>
      <c r="AN5" s="24"/>
      <c r="AO5" s="25"/>
      <c r="AP5" s="25"/>
      <c r="AT5" s="24"/>
      <c r="AU5" s="25"/>
      <c r="AV5" s="25"/>
      <c r="AZ5" s="24"/>
      <c r="BA5" s="25"/>
      <c r="BB5" s="25"/>
    </row>
    <row r="6" spans="1:58" ht="47.25" customHeight="1" x14ac:dyDescent="0.3">
      <c r="A6" s="172" t="s">
        <v>53</v>
      </c>
      <c r="B6" s="172"/>
      <c r="C6" s="172"/>
      <c r="D6" s="172"/>
      <c r="E6" s="172"/>
      <c r="F6" s="173" t="s">
        <v>54</v>
      </c>
      <c r="G6" s="173"/>
      <c r="H6" s="174" t="s">
        <v>55</v>
      </c>
      <c r="I6" s="174"/>
      <c r="J6" s="173" t="s">
        <v>56</v>
      </c>
      <c r="K6" s="173"/>
      <c r="L6" s="173"/>
      <c r="M6" s="173"/>
      <c r="N6" s="169" t="s">
        <v>57</v>
      </c>
      <c r="O6" s="169"/>
      <c r="P6" s="169"/>
      <c r="Q6" s="169"/>
      <c r="R6" s="169"/>
      <c r="S6" s="169"/>
      <c r="T6" s="169"/>
      <c r="U6" s="169" t="s">
        <v>58</v>
      </c>
      <c r="V6" s="169"/>
      <c r="W6" s="169"/>
      <c r="X6" s="169"/>
      <c r="Y6" s="169"/>
      <c r="Z6" s="169"/>
      <c r="AA6" s="169"/>
      <c r="AB6" s="169" t="s">
        <v>59</v>
      </c>
      <c r="AC6" s="169"/>
      <c r="AD6" s="169"/>
      <c r="AE6" s="169"/>
      <c r="AF6" s="169"/>
      <c r="AG6" s="169"/>
      <c r="AH6" s="169" t="s">
        <v>60</v>
      </c>
      <c r="AI6" s="169"/>
      <c r="AJ6" s="169"/>
      <c r="AK6" s="169"/>
      <c r="AL6" s="169"/>
      <c r="AM6" s="169"/>
      <c r="AN6" s="169" t="s">
        <v>61</v>
      </c>
      <c r="AO6" s="169"/>
      <c r="AP6" s="169"/>
      <c r="AQ6" s="169"/>
      <c r="AR6" s="169"/>
      <c r="AS6" s="169"/>
      <c r="AT6" s="169" t="s">
        <v>62</v>
      </c>
      <c r="AU6" s="169"/>
      <c r="AV6" s="169"/>
      <c r="AW6" s="169"/>
      <c r="AX6" s="169"/>
      <c r="AY6" s="169"/>
      <c r="AZ6" s="169" t="s">
        <v>63</v>
      </c>
      <c r="BA6" s="169"/>
      <c r="BB6" s="169"/>
      <c r="BC6" s="169"/>
      <c r="BD6" s="169"/>
      <c r="BE6" s="169"/>
      <c r="BF6" s="169"/>
    </row>
    <row r="7" spans="1:58" ht="151.5" customHeight="1" x14ac:dyDescent="0.3">
      <c r="A7" s="26" t="s">
        <v>64</v>
      </c>
      <c r="B7" s="27" t="s">
        <v>65</v>
      </c>
      <c r="C7" s="27" t="s">
        <v>66</v>
      </c>
      <c r="D7" s="27" t="s">
        <v>67</v>
      </c>
      <c r="E7" s="27" t="s">
        <v>68</v>
      </c>
      <c r="F7" s="27" t="s">
        <v>69</v>
      </c>
      <c r="G7" s="27" t="s">
        <v>70</v>
      </c>
      <c r="H7" s="27" t="s">
        <v>71</v>
      </c>
      <c r="I7" s="27" t="s">
        <v>72</v>
      </c>
      <c r="J7" s="109" t="s">
        <v>73</v>
      </c>
      <c r="K7" s="27" t="s">
        <v>74</v>
      </c>
      <c r="L7" s="90" t="s">
        <v>75</v>
      </c>
      <c r="M7" s="27" t="s">
        <v>76</v>
      </c>
      <c r="N7" s="30" t="s">
        <v>77</v>
      </c>
      <c r="O7" s="28" t="s">
        <v>78</v>
      </c>
      <c r="P7" s="28" t="s">
        <v>79</v>
      </c>
      <c r="Q7" s="28" t="s">
        <v>80</v>
      </c>
      <c r="R7" s="28" t="s">
        <v>81</v>
      </c>
      <c r="S7" s="28" t="s">
        <v>82</v>
      </c>
      <c r="T7" s="28" t="s">
        <v>83</v>
      </c>
      <c r="U7" s="30" t="s">
        <v>84</v>
      </c>
      <c r="V7" s="28" t="s">
        <v>85</v>
      </c>
      <c r="W7" s="28" t="s">
        <v>86</v>
      </c>
      <c r="X7" s="28" t="s">
        <v>87</v>
      </c>
      <c r="Y7" s="28" t="s">
        <v>88</v>
      </c>
      <c r="Z7" s="28" t="s">
        <v>89</v>
      </c>
      <c r="AA7" s="28" t="s">
        <v>90</v>
      </c>
      <c r="AB7" s="28" t="s">
        <v>91</v>
      </c>
      <c r="AC7" s="28" t="s">
        <v>92</v>
      </c>
      <c r="AD7" s="28" t="s">
        <v>93</v>
      </c>
      <c r="AE7" s="28" t="s">
        <v>94</v>
      </c>
      <c r="AF7" s="28" t="s">
        <v>95</v>
      </c>
      <c r="AG7" s="28" t="s">
        <v>96</v>
      </c>
      <c r="AH7" s="28" t="s">
        <v>97</v>
      </c>
      <c r="AI7" s="28" t="s">
        <v>98</v>
      </c>
      <c r="AJ7" s="28" t="s">
        <v>99</v>
      </c>
      <c r="AK7" s="28" t="s">
        <v>100</v>
      </c>
      <c r="AL7" s="28" t="s">
        <v>101</v>
      </c>
      <c r="AM7" s="28" t="s">
        <v>102</v>
      </c>
      <c r="AN7" s="28" t="s">
        <v>103</v>
      </c>
      <c r="AO7" s="28" t="s">
        <v>104</v>
      </c>
      <c r="AP7" s="28" t="s">
        <v>105</v>
      </c>
      <c r="AQ7" s="28" t="s">
        <v>106</v>
      </c>
      <c r="AR7" s="28" t="s">
        <v>107</v>
      </c>
      <c r="AS7" s="28" t="s">
        <v>108</v>
      </c>
      <c r="AT7" s="28" t="s">
        <v>109</v>
      </c>
      <c r="AU7" s="28" t="s">
        <v>110</v>
      </c>
      <c r="AV7" s="29" t="s">
        <v>111</v>
      </c>
      <c r="AW7" s="29" t="s">
        <v>112</v>
      </c>
      <c r="AX7" s="29" t="s">
        <v>113</v>
      </c>
      <c r="AY7" s="29" t="s">
        <v>114</v>
      </c>
      <c r="AZ7" s="30" t="s">
        <v>115</v>
      </c>
      <c r="BA7" s="29" t="s">
        <v>116</v>
      </c>
      <c r="BB7" s="29" t="s">
        <v>117</v>
      </c>
      <c r="BC7" s="29" t="s">
        <v>118</v>
      </c>
      <c r="BD7" s="29" t="s">
        <v>119</v>
      </c>
      <c r="BE7" s="29" t="s">
        <v>120</v>
      </c>
      <c r="BF7" s="29" t="s">
        <v>121</v>
      </c>
    </row>
    <row r="8" spans="1:58" ht="408.75" customHeight="1" x14ac:dyDescent="0.3">
      <c r="A8" s="110" t="s">
        <v>376</v>
      </c>
      <c r="B8" s="111" t="s">
        <v>268</v>
      </c>
      <c r="C8" s="111" t="s">
        <v>285</v>
      </c>
      <c r="D8" s="111" t="s">
        <v>311</v>
      </c>
      <c r="E8" s="112" t="s">
        <v>274</v>
      </c>
      <c r="F8" s="113" t="s">
        <v>313</v>
      </c>
      <c r="G8" s="111" t="s">
        <v>335</v>
      </c>
      <c r="H8" s="114">
        <v>520</v>
      </c>
      <c r="I8" s="115" t="s">
        <v>275</v>
      </c>
      <c r="J8" s="116">
        <v>61202</v>
      </c>
      <c r="K8" s="117" t="s">
        <v>276</v>
      </c>
      <c r="L8" s="116" t="s">
        <v>366</v>
      </c>
      <c r="M8" s="117" t="s">
        <v>277</v>
      </c>
      <c r="N8" s="118" t="s">
        <v>351</v>
      </c>
      <c r="O8" s="119">
        <f>SUM(Tabla2[[#This Row],[INGRESOS DE FUENTE LOCAL                     (aprobado)]:[RECURSOS ESTATALES (aprobado)]])</f>
        <v>1080000</v>
      </c>
      <c r="P8" s="119">
        <v>0</v>
      </c>
      <c r="Q8" s="119">
        <v>0</v>
      </c>
      <c r="R8" s="119">
        <v>0</v>
      </c>
      <c r="S8" s="120">
        <v>1080000</v>
      </c>
      <c r="T8" s="121">
        <v>0</v>
      </c>
      <c r="U8" s="122"/>
      <c r="V8" s="119">
        <f>SUM(Tabla2[[#This Row],[INGRESOS DE FUENTE LOCAL            (modificado)]:[RECURSOS ESTATALES (modificado)]])</f>
        <v>0</v>
      </c>
      <c r="W8" s="119">
        <f>SUM(Tabla2[[#This Row],[PARTICIPACIONES (modificado)]:[RECURSOS ESTATALES (modificado)]])</f>
        <v>0</v>
      </c>
      <c r="X8" s="119">
        <v>0</v>
      </c>
      <c r="Y8" s="119">
        <v>0</v>
      </c>
      <c r="Z8" s="119">
        <v>0</v>
      </c>
      <c r="AA8" s="119">
        <v>0</v>
      </c>
      <c r="AB8" s="119">
        <f>SUM(Tabla2[[#This Row],[INGRESOS DE FUENTE LOCAL       (comprometido)]:[RECURSOS ESTATALES (comprometido)]])</f>
        <v>1080000</v>
      </c>
      <c r="AC8" s="119">
        <v>0</v>
      </c>
      <c r="AD8" s="119">
        <v>0</v>
      </c>
      <c r="AE8" s="119">
        <v>0</v>
      </c>
      <c r="AF8" s="119">
        <v>1080000</v>
      </c>
      <c r="AG8" s="119">
        <v>0</v>
      </c>
      <c r="AH8" s="119">
        <f>SUM(Tabla2[[#This Row],[INGRESOS DE FUENTE LOCAL              (devengado)]:[RECURSOS ESTATALES (devengado)]])</f>
        <v>1080000</v>
      </c>
      <c r="AI8" s="119">
        <v>0</v>
      </c>
      <c r="AJ8" s="119">
        <v>0</v>
      </c>
      <c r="AK8" s="119">
        <v>0</v>
      </c>
      <c r="AL8" s="119">
        <v>1080000</v>
      </c>
      <c r="AM8" s="119">
        <v>0</v>
      </c>
      <c r="AN8" s="119">
        <f>SUM(Tabla2[[#This Row],[INGRESOS DE FUENTE LOCAL                 (ejercido)]:[RECURSOS ESTATALES (ejercido)]])</f>
        <v>1080000</v>
      </c>
      <c r="AO8" s="119">
        <v>0</v>
      </c>
      <c r="AP8" s="119">
        <v>0</v>
      </c>
      <c r="AQ8" s="119">
        <v>0</v>
      </c>
      <c r="AR8" s="119">
        <v>1080000</v>
      </c>
      <c r="AS8" s="119">
        <v>0</v>
      </c>
      <c r="AT8" s="119">
        <f>SUM(AU8:AY8)</f>
        <v>1080000</v>
      </c>
      <c r="AU8" s="119">
        <v>0</v>
      </c>
      <c r="AV8" s="119">
        <v>0</v>
      </c>
      <c r="AW8" s="119">
        <v>0</v>
      </c>
      <c r="AX8" s="119">
        <v>1080000</v>
      </c>
      <c r="AY8" s="119">
        <v>0</v>
      </c>
      <c r="AZ8" s="123"/>
      <c r="BA8" s="119">
        <f>SUM(Tabla3[[#This Row],[INGRESOS DE FUENTE LOCAL                          (por ejercer)]:[RECURSOS ESTATALES        (por ejercer)]])</f>
        <v>0</v>
      </c>
      <c r="BB8" s="119">
        <v>0</v>
      </c>
      <c r="BC8" s="119">
        <v>0</v>
      </c>
      <c r="BD8" s="119">
        <v>0</v>
      </c>
      <c r="BE8" s="119">
        <f>Tabla2[[#This Row],[RECURSOS FEDERALES CONVENIDOS (comprometido)]]-Tabla3[[#This Row],[RECURSOS FEDERALES CONVENIDOS (pagado)]]</f>
        <v>0</v>
      </c>
      <c r="BF8" s="119">
        <v>0</v>
      </c>
    </row>
    <row r="9" spans="1:58" ht="409.6" customHeight="1" x14ac:dyDescent="0.3">
      <c r="A9" s="110" t="s">
        <v>288</v>
      </c>
      <c r="B9" s="111" t="s">
        <v>268</v>
      </c>
      <c r="C9" s="111" t="s">
        <v>271</v>
      </c>
      <c r="D9" s="111" t="s">
        <v>311</v>
      </c>
      <c r="E9" s="112" t="s">
        <v>274</v>
      </c>
      <c r="F9" s="113" t="s">
        <v>316</v>
      </c>
      <c r="G9" s="111" t="s">
        <v>336</v>
      </c>
      <c r="H9" s="114">
        <v>520</v>
      </c>
      <c r="I9" s="115" t="s">
        <v>275</v>
      </c>
      <c r="J9" s="116">
        <v>61605</v>
      </c>
      <c r="K9" s="117" t="s">
        <v>276</v>
      </c>
      <c r="L9" s="116" t="s">
        <v>361</v>
      </c>
      <c r="M9" s="117" t="s">
        <v>277</v>
      </c>
      <c r="N9" s="118" t="s">
        <v>351</v>
      </c>
      <c r="O9" s="119">
        <f>SUM(Tabla2[[#This Row],[INGRESOS DE FUENTE LOCAL                     (aprobado)]:[RECURSOS ESTATALES (aprobado)]])</f>
        <v>750000</v>
      </c>
      <c r="P9" s="119">
        <v>0</v>
      </c>
      <c r="Q9" s="119">
        <v>0</v>
      </c>
      <c r="R9" s="119">
        <v>0</v>
      </c>
      <c r="S9" s="120">
        <v>750000</v>
      </c>
      <c r="T9" s="121">
        <v>0</v>
      </c>
      <c r="U9" s="124"/>
      <c r="V9" s="119">
        <f>SUM(Tabla2[[#This Row],[INGRESOS DE FUENTE LOCAL            (modificado)]:[RECURSOS ESTATALES (modificado)]])</f>
        <v>0</v>
      </c>
      <c r="W9" s="119">
        <f>SUM(Tabla2[[#This Row],[PARTICIPACIONES (modificado)]:[RECURSOS ESTATALES (modificado)]])</f>
        <v>0</v>
      </c>
      <c r="X9" s="119">
        <v>0</v>
      </c>
      <c r="Y9" s="119">
        <v>0</v>
      </c>
      <c r="Z9" s="119">
        <v>0</v>
      </c>
      <c r="AA9" s="119">
        <v>0</v>
      </c>
      <c r="AB9" s="119">
        <f>SUM(Tabla2[[#This Row],[INGRESOS DE FUENTE LOCAL       (comprometido)]:[RECURSOS ESTATALES (comprometido)]])</f>
        <v>750000</v>
      </c>
      <c r="AC9" s="119">
        <v>0</v>
      </c>
      <c r="AD9" s="119">
        <v>0</v>
      </c>
      <c r="AE9" s="119">
        <v>0</v>
      </c>
      <c r="AF9" s="119">
        <v>750000</v>
      </c>
      <c r="AG9" s="119">
        <v>0</v>
      </c>
      <c r="AH9" s="119">
        <f>SUM(Tabla2[[#This Row],[INGRESOS DE FUENTE LOCAL              (devengado)]:[RECURSOS ESTATALES (devengado)]])</f>
        <v>750000</v>
      </c>
      <c r="AI9" s="119">
        <v>0</v>
      </c>
      <c r="AJ9" s="119">
        <v>0</v>
      </c>
      <c r="AK9" s="119">
        <v>0</v>
      </c>
      <c r="AL9" s="119">
        <v>750000</v>
      </c>
      <c r="AM9" s="119">
        <v>0</v>
      </c>
      <c r="AN9" s="119">
        <f>SUM(Tabla2[[#This Row],[INGRESOS DE FUENTE LOCAL                 (ejercido)]:[RECURSOS ESTATALES (ejercido)]])</f>
        <v>750000</v>
      </c>
      <c r="AO9" s="119">
        <v>0</v>
      </c>
      <c r="AP9" s="119">
        <v>0</v>
      </c>
      <c r="AQ9" s="119">
        <v>0</v>
      </c>
      <c r="AR9" s="119">
        <v>750000</v>
      </c>
      <c r="AS9" s="119">
        <v>0</v>
      </c>
      <c r="AT9" s="119">
        <f t="shared" ref="AT9:AT26" si="0">SUM(AU9:AY9)</f>
        <v>750000</v>
      </c>
      <c r="AU9" s="119">
        <v>0</v>
      </c>
      <c r="AV9" s="119">
        <v>0</v>
      </c>
      <c r="AW9" s="119">
        <v>0</v>
      </c>
      <c r="AX9" s="119">
        <v>750000</v>
      </c>
      <c r="AY9" s="119">
        <v>0</v>
      </c>
      <c r="AZ9" s="123"/>
      <c r="BA9" s="119">
        <f>SUM(Tabla3[[#This Row],[INGRESOS DE FUENTE LOCAL                          (por ejercer)]:[RECURSOS ESTATALES        (por ejercer)]])</f>
        <v>0</v>
      </c>
      <c r="BB9" s="119">
        <v>0</v>
      </c>
      <c r="BC9" s="119">
        <v>0</v>
      </c>
      <c r="BD9" s="119">
        <v>0</v>
      </c>
      <c r="BE9" s="119">
        <f>Tabla2[[#This Row],[RECURSOS FEDERALES CONVENIDOS (comprometido)]]-Tabla3[[#This Row],[RECURSOS FEDERALES CONVENIDOS (pagado)]]</f>
        <v>0</v>
      </c>
      <c r="BF9" s="119">
        <v>0</v>
      </c>
    </row>
    <row r="10" spans="1:58" ht="311.25" customHeight="1" x14ac:dyDescent="0.3">
      <c r="A10" s="110" t="s">
        <v>289</v>
      </c>
      <c r="B10" s="111" t="s">
        <v>268</v>
      </c>
      <c r="C10" s="116" t="s">
        <v>271</v>
      </c>
      <c r="D10" s="111" t="s">
        <v>311</v>
      </c>
      <c r="E10" s="112" t="s">
        <v>274</v>
      </c>
      <c r="F10" s="113" t="s">
        <v>317</v>
      </c>
      <c r="G10" s="111" t="s">
        <v>283</v>
      </c>
      <c r="H10" s="114">
        <v>520</v>
      </c>
      <c r="I10" s="115" t="s">
        <v>275</v>
      </c>
      <c r="J10" s="125" t="s">
        <v>349</v>
      </c>
      <c r="K10" s="117" t="s">
        <v>276</v>
      </c>
      <c r="L10" s="116" t="s">
        <v>367</v>
      </c>
      <c r="M10" s="117" t="s">
        <v>277</v>
      </c>
      <c r="N10" s="118" t="s">
        <v>351</v>
      </c>
      <c r="O10" s="119">
        <f>SUM(Tabla2[[#This Row],[INGRESOS DE FUENTE LOCAL                     (aprobado)]:[RECURSOS ESTATALES (aprobado)]])</f>
        <v>570000</v>
      </c>
      <c r="P10" s="119">
        <v>0</v>
      </c>
      <c r="Q10" s="119">
        <v>0</v>
      </c>
      <c r="R10" s="119">
        <v>0</v>
      </c>
      <c r="S10" s="120">
        <v>570000</v>
      </c>
      <c r="T10" s="121">
        <v>0</v>
      </c>
      <c r="U10" s="122"/>
      <c r="V10" s="119">
        <f>SUM(Tabla2[[#This Row],[INGRESOS DE FUENTE LOCAL            (modificado)]:[RECURSOS ESTATALES (modificado)]])</f>
        <v>0</v>
      </c>
      <c r="W10" s="119">
        <f>SUM(Tabla2[[#This Row],[PARTICIPACIONES (modificado)]:[RECURSOS ESTATALES (modificado)]])</f>
        <v>0</v>
      </c>
      <c r="X10" s="119">
        <v>0</v>
      </c>
      <c r="Y10" s="119">
        <v>0</v>
      </c>
      <c r="Z10" s="119">
        <v>0</v>
      </c>
      <c r="AA10" s="119">
        <v>0</v>
      </c>
      <c r="AB10" s="119">
        <f>SUM(Tabla2[[#This Row],[INGRESOS DE FUENTE LOCAL       (comprometido)]:[RECURSOS ESTATALES (comprometido)]])</f>
        <v>567934.24</v>
      </c>
      <c r="AC10" s="119">
        <v>0</v>
      </c>
      <c r="AD10" s="119">
        <v>0</v>
      </c>
      <c r="AE10" s="119">
        <v>0</v>
      </c>
      <c r="AF10" s="119">
        <v>567934.24</v>
      </c>
      <c r="AG10" s="119">
        <v>0</v>
      </c>
      <c r="AH10" s="119">
        <f>SUM(Tabla2[[#This Row],[INGRESOS DE FUENTE LOCAL              (devengado)]:[RECURSOS ESTATALES (devengado)]])</f>
        <v>567934.24</v>
      </c>
      <c r="AI10" s="119">
        <v>0</v>
      </c>
      <c r="AJ10" s="119">
        <v>0</v>
      </c>
      <c r="AK10" s="119">
        <v>0</v>
      </c>
      <c r="AL10" s="119">
        <v>567934.24</v>
      </c>
      <c r="AM10" s="119">
        <v>0</v>
      </c>
      <c r="AN10" s="119">
        <f>SUM(Tabla2[[#This Row],[INGRESOS DE FUENTE LOCAL                 (ejercido)]:[RECURSOS ESTATALES (ejercido)]])</f>
        <v>567934.24</v>
      </c>
      <c r="AO10" s="119">
        <v>0</v>
      </c>
      <c r="AP10" s="119">
        <v>0</v>
      </c>
      <c r="AQ10" s="119">
        <v>0</v>
      </c>
      <c r="AR10" s="119">
        <v>567934.24</v>
      </c>
      <c r="AS10" s="119">
        <v>0</v>
      </c>
      <c r="AT10" s="119">
        <f t="shared" si="0"/>
        <v>567934.24</v>
      </c>
      <c r="AU10" s="119">
        <v>0</v>
      </c>
      <c r="AV10" s="119">
        <v>0</v>
      </c>
      <c r="AW10" s="119">
        <v>0</v>
      </c>
      <c r="AX10" s="119">
        <v>567934.24</v>
      </c>
      <c r="AY10" s="119">
        <v>0</v>
      </c>
      <c r="AZ10" s="123"/>
      <c r="BA10" s="119">
        <f>SUM(Tabla3[[#This Row],[INGRESOS DE FUENTE LOCAL                          (por ejercer)]:[RECURSOS ESTATALES        (por ejercer)]])</f>
        <v>0</v>
      </c>
      <c r="BB10" s="119">
        <v>0</v>
      </c>
      <c r="BC10" s="119">
        <v>0</v>
      </c>
      <c r="BD10" s="119">
        <v>0</v>
      </c>
      <c r="BE10" s="119">
        <f>Tabla2[[#This Row],[RECURSOS FEDERALES CONVENIDOS (comprometido)]]-Tabla3[[#This Row],[RECURSOS FEDERALES CONVENIDOS (pagado)]]</f>
        <v>0</v>
      </c>
      <c r="BF10" s="119">
        <v>0</v>
      </c>
    </row>
    <row r="11" spans="1:58" ht="409.5" customHeight="1" x14ac:dyDescent="0.3">
      <c r="A11" s="110" t="s">
        <v>290</v>
      </c>
      <c r="B11" s="111" t="s">
        <v>268</v>
      </c>
      <c r="C11" s="116" t="s">
        <v>271</v>
      </c>
      <c r="D11" s="111" t="s">
        <v>311</v>
      </c>
      <c r="E11" s="112" t="s">
        <v>274</v>
      </c>
      <c r="F11" s="113" t="s">
        <v>314</v>
      </c>
      <c r="G11" s="111" t="s">
        <v>283</v>
      </c>
      <c r="H11" s="126" t="s">
        <v>345</v>
      </c>
      <c r="I11" s="127" t="s">
        <v>346</v>
      </c>
      <c r="J11" s="125" t="s">
        <v>350</v>
      </c>
      <c r="K11" s="117" t="s">
        <v>276</v>
      </c>
      <c r="L11" s="116"/>
      <c r="M11" s="117" t="s">
        <v>277</v>
      </c>
      <c r="N11" s="118" t="s">
        <v>351</v>
      </c>
      <c r="O11" s="119">
        <f>SUM(Tabla2[[#This Row],[INGRESOS DE FUENTE LOCAL                     (aprobado)]:[RECURSOS ESTATALES (aprobado)]])</f>
        <v>1690000</v>
      </c>
      <c r="P11" s="119">
        <v>0</v>
      </c>
      <c r="Q11" s="119">
        <v>0</v>
      </c>
      <c r="R11" s="119">
        <v>0</v>
      </c>
      <c r="S11" s="120">
        <v>0</v>
      </c>
      <c r="T11" s="121">
        <v>1690000</v>
      </c>
      <c r="U11" s="118"/>
      <c r="V11" s="119">
        <f>SUM(Tabla2[[#This Row],[INGRESOS DE FUENTE LOCAL            (modificado)]:[RECURSOS ESTATALES (modificado)]])</f>
        <v>0</v>
      </c>
      <c r="W11" s="119">
        <v>0</v>
      </c>
      <c r="X11" s="119">
        <v>0</v>
      </c>
      <c r="Y11" s="119">
        <v>0</v>
      </c>
      <c r="Z11" s="119">
        <v>0</v>
      </c>
      <c r="AA11" s="119">
        <v>0</v>
      </c>
      <c r="AB11" s="119">
        <f>SUM(Tabla2[[#This Row],[INGRESOS DE FUENTE LOCAL       (comprometido)]:[RECURSOS ESTATALES (comprometido)]])</f>
        <v>0</v>
      </c>
      <c r="AC11" s="119">
        <v>0</v>
      </c>
      <c r="AD11" s="119">
        <v>0</v>
      </c>
      <c r="AE11" s="119">
        <v>0</v>
      </c>
      <c r="AF11" s="119">
        <v>0</v>
      </c>
      <c r="AG11" s="119">
        <v>0</v>
      </c>
      <c r="AH11" s="119">
        <f>SUM(Tabla2[[#This Row],[INGRESOS DE FUENTE LOCAL              (devengado)]:[RECURSOS ESTATALES (devengado)]])</f>
        <v>0</v>
      </c>
      <c r="AI11" s="119">
        <v>0</v>
      </c>
      <c r="AJ11" s="119">
        <v>0</v>
      </c>
      <c r="AK11" s="119">
        <v>0</v>
      </c>
      <c r="AL11" s="119">
        <v>0</v>
      </c>
      <c r="AM11" s="119">
        <v>0</v>
      </c>
      <c r="AN11" s="119">
        <f>SUM(Tabla2[[#This Row],[INGRESOS DE FUENTE LOCAL                 (ejercido)]:[RECURSOS ESTATALES (ejercido)]])</f>
        <v>0</v>
      </c>
      <c r="AO11" s="119">
        <v>0</v>
      </c>
      <c r="AP11" s="119">
        <v>0</v>
      </c>
      <c r="AQ11" s="119">
        <v>0</v>
      </c>
      <c r="AR11" s="119">
        <v>0</v>
      </c>
      <c r="AS11" s="119">
        <v>0</v>
      </c>
      <c r="AT11" s="119">
        <f t="shared" si="0"/>
        <v>0</v>
      </c>
      <c r="AU11" s="119">
        <v>0</v>
      </c>
      <c r="AV11" s="119">
        <v>0</v>
      </c>
      <c r="AW11" s="119">
        <v>0</v>
      </c>
      <c r="AX11" s="119">
        <v>0</v>
      </c>
      <c r="AY11" s="119">
        <v>0</v>
      </c>
      <c r="AZ11" s="123"/>
      <c r="BA11" s="119">
        <f>SUM(Tabla3[[#This Row],[INGRESOS DE FUENTE LOCAL                          (por ejercer)]:[RECURSOS ESTATALES        (por ejercer)]])</f>
        <v>0</v>
      </c>
      <c r="BB11" s="119">
        <v>0</v>
      </c>
      <c r="BC11" s="119">
        <v>0</v>
      </c>
      <c r="BD11" s="119">
        <v>0</v>
      </c>
      <c r="BE11" s="119">
        <f>Tabla2[[#This Row],[RECURSOS FEDERALES CONVENIDOS (comprometido)]]-Tabla3[[#This Row],[RECURSOS FEDERALES CONVENIDOS (pagado)]]</f>
        <v>0</v>
      </c>
      <c r="BF11" s="119">
        <v>0</v>
      </c>
    </row>
    <row r="12" spans="1:58" ht="390.75" customHeight="1" x14ac:dyDescent="0.3">
      <c r="A12" s="110" t="s">
        <v>291</v>
      </c>
      <c r="B12" s="111" t="s">
        <v>268</v>
      </c>
      <c r="C12" s="116" t="s">
        <v>271</v>
      </c>
      <c r="D12" s="111" t="s">
        <v>312</v>
      </c>
      <c r="E12" s="112" t="s">
        <v>274</v>
      </c>
      <c r="F12" s="113" t="s">
        <v>315</v>
      </c>
      <c r="G12" s="111" t="s">
        <v>337</v>
      </c>
      <c r="H12" s="126" t="s">
        <v>345</v>
      </c>
      <c r="I12" s="127" t="s">
        <v>346</v>
      </c>
      <c r="J12" s="116">
        <v>61202</v>
      </c>
      <c r="K12" s="117" t="s">
        <v>276</v>
      </c>
      <c r="L12" s="116"/>
      <c r="M12" s="117" t="s">
        <v>277</v>
      </c>
      <c r="N12" s="118" t="s">
        <v>351</v>
      </c>
      <c r="O12" s="119">
        <f>SUM(Tabla2[[#This Row],[INGRESOS DE FUENTE LOCAL                     (aprobado)]:[RECURSOS ESTATALES (aprobado)]])</f>
        <v>500000</v>
      </c>
      <c r="P12" s="119">
        <v>0</v>
      </c>
      <c r="Q12" s="119">
        <v>0</v>
      </c>
      <c r="R12" s="119">
        <v>0</v>
      </c>
      <c r="S12" s="120">
        <v>0</v>
      </c>
      <c r="T12" s="121">
        <v>500000</v>
      </c>
      <c r="U12" s="124"/>
      <c r="V12" s="119">
        <f>SUM(Tabla2[[#This Row],[INGRESOS DE FUENTE LOCAL            (modificado)]:[RECURSOS ESTATALES (modificado)]])</f>
        <v>0</v>
      </c>
      <c r="W12" s="119">
        <f>SUM(Tabla2[[#This Row],[PARTICIPACIONES (modificado)]:[RECURSOS ESTATALES (modificado)]])</f>
        <v>0</v>
      </c>
      <c r="X12" s="119">
        <v>0</v>
      </c>
      <c r="Y12" s="119">
        <v>0</v>
      </c>
      <c r="Z12" s="119">
        <v>0</v>
      </c>
      <c r="AA12" s="119">
        <v>0</v>
      </c>
      <c r="AB12" s="119">
        <f>SUM(Tabla2[[#This Row],[INGRESOS DE FUENTE LOCAL       (comprometido)]:[RECURSOS ESTATALES (comprometido)]])</f>
        <v>0</v>
      </c>
      <c r="AC12" s="119">
        <v>0</v>
      </c>
      <c r="AD12" s="119">
        <v>0</v>
      </c>
      <c r="AE12" s="119">
        <v>0</v>
      </c>
      <c r="AF12" s="119">
        <v>0</v>
      </c>
      <c r="AG12" s="119">
        <v>0</v>
      </c>
      <c r="AH12" s="119">
        <f>SUM(Tabla2[[#This Row],[INGRESOS DE FUENTE LOCAL              (devengado)]:[RECURSOS ESTATALES (devengado)]])</f>
        <v>0</v>
      </c>
      <c r="AI12" s="119">
        <v>0</v>
      </c>
      <c r="AJ12" s="119">
        <v>0</v>
      </c>
      <c r="AK12" s="119">
        <v>0</v>
      </c>
      <c r="AL12" s="119">
        <v>0</v>
      </c>
      <c r="AM12" s="119">
        <v>0</v>
      </c>
      <c r="AN12" s="119">
        <f>SUM(Tabla2[[#This Row],[INGRESOS DE FUENTE LOCAL                 (ejercido)]:[RECURSOS ESTATALES (ejercido)]])</f>
        <v>0</v>
      </c>
      <c r="AO12" s="119">
        <v>0</v>
      </c>
      <c r="AP12" s="119">
        <v>0</v>
      </c>
      <c r="AQ12" s="119">
        <v>0</v>
      </c>
      <c r="AR12" s="119">
        <v>0</v>
      </c>
      <c r="AS12" s="119">
        <v>0</v>
      </c>
      <c r="AT12" s="119">
        <f t="shared" si="0"/>
        <v>0</v>
      </c>
      <c r="AU12" s="119">
        <v>0</v>
      </c>
      <c r="AV12" s="119">
        <v>0</v>
      </c>
      <c r="AW12" s="119">
        <v>0</v>
      </c>
      <c r="AX12" s="119">
        <v>0</v>
      </c>
      <c r="AY12" s="119">
        <v>0</v>
      </c>
      <c r="AZ12" s="123"/>
      <c r="BA12" s="119">
        <f>SUM(Tabla3[[#This Row],[INGRESOS DE FUENTE LOCAL                          (por ejercer)]:[RECURSOS ESTATALES        (por ejercer)]])</f>
        <v>0</v>
      </c>
      <c r="BB12" s="119">
        <v>0</v>
      </c>
      <c r="BC12" s="119">
        <v>0</v>
      </c>
      <c r="BD12" s="119">
        <v>0</v>
      </c>
      <c r="BE12" s="119">
        <f>Tabla2[[#This Row],[RECURSOS FEDERALES CONVENIDOS (comprometido)]]-Tabla3[[#This Row],[RECURSOS FEDERALES CONVENIDOS (pagado)]]</f>
        <v>0</v>
      </c>
      <c r="BF12" s="119">
        <v>0</v>
      </c>
    </row>
    <row r="13" spans="1:58" ht="408.75" customHeight="1" x14ac:dyDescent="0.3">
      <c r="A13" s="110" t="s">
        <v>292</v>
      </c>
      <c r="B13" s="111" t="s">
        <v>268</v>
      </c>
      <c r="C13" s="111" t="s">
        <v>270</v>
      </c>
      <c r="D13" s="111" t="s">
        <v>311</v>
      </c>
      <c r="E13" s="112" t="s">
        <v>274</v>
      </c>
      <c r="F13" s="113" t="s">
        <v>318</v>
      </c>
      <c r="G13" s="111" t="s">
        <v>338</v>
      </c>
      <c r="H13" s="126" t="s">
        <v>345</v>
      </c>
      <c r="I13" s="127" t="s">
        <v>346</v>
      </c>
      <c r="J13" s="116">
        <v>61202</v>
      </c>
      <c r="K13" s="117" t="s">
        <v>276</v>
      </c>
      <c r="L13" s="116"/>
      <c r="M13" s="117" t="s">
        <v>277</v>
      </c>
      <c r="N13" s="118" t="s">
        <v>351</v>
      </c>
      <c r="O13" s="119">
        <f>SUM(Tabla2[[#This Row],[INGRESOS DE FUENTE LOCAL                     (aprobado)]:[RECURSOS ESTATALES (aprobado)]])</f>
        <v>1080000</v>
      </c>
      <c r="P13" s="119">
        <v>0</v>
      </c>
      <c r="Q13" s="119">
        <v>0</v>
      </c>
      <c r="R13" s="119">
        <v>0</v>
      </c>
      <c r="S13" s="121">
        <v>0</v>
      </c>
      <c r="T13" s="121">
        <v>1080000</v>
      </c>
      <c r="U13" s="128"/>
      <c r="V13" s="119">
        <f>SUM(Tabla2[[#This Row],[INGRESOS DE FUENTE LOCAL            (modificado)]:[RECURSOS ESTATALES (modificado)]])</f>
        <v>0</v>
      </c>
      <c r="W13" s="119">
        <f>SUM(Tabla2[[#This Row],[PARTICIPACIONES (modificado)]:[RECURSOS ESTATALES (modificado)]])</f>
        <v>0</v>
      </c>
      <c r="X13" s="119">
        <v>0</v>
      </c>
      <c r="Y13" s="119">
        <v>0</v>
      </c>
      <c r="Z13" s="119">
        <v>0</v>
      </c>
      <c r="AA13" s="119">
        <v>0</v>
      </c>
      <c r="AB13" s="119">
        <f>SUM(Tabla2[[#This Row],[INGRESOS DE FUENTE LOCAL       (comprometido)]:[RECURSOS ESTATALES (comprometido)]])</f>
        <v>0</v>
      </c>
      <c r="AC13" s="119">
        <v>0</v>
      </c>
      <c r="AD13" s="119">
        <v>0</v>
      </c>
      <c r="AE13" s="119">
        <v>0</v>
      </c>
      <c r="AF13" s="119">
        <v>0</v>
      </c>
      <c r="AG13" s="119">
        <v>0</v>
      </c>
      <c r="AH13" s="119">
        <f>SUM(Tabla2[[#This Row],[INGRESOS DE FUENTE LOCAL              (devengado)]:[RECURSOS ESTATALES (devengado)]])</f>
        <v>0</v>
      </c>
      <c r="AI13" s="119">
        <v>0</v>
      </c>
      <c r="AJ13" s="119">
        <v>0</v>
      </c>
      <c r="AK13" s="119">
        <v>0</v>
      </c>
      <c r="AL13" s="119">
        <v>0</v>
      </c>
      <c r="AM13" s="119">
        <v>0</v>
      </c>
      <c r="AN13" s="119">
        <f>SUM(Tabla2[[#This Row],[INGRESOS DE FUENTE LOCAL                 (ejercido)]:[RECURSOS ESTATALES (ejercido)]])</f>
        <v>0</v>
      </c>
      <c r="AO13" s="119">
        <v>0</v>
      </c>
      <c r="AP13" s="119">
        <v>0</v>
      </c>
      <c r="AQ13" s="119">
        <v>0</v>
      </c>
      <c r="AR13" s="119">
        <v>0</v>
      </c>
      <c r="AS13" s="119">
        <v>0</v>
      </c>
      <c r="AT13" s="119">
        <f t="shared" si="0"/>
        <v>0</v>
      </c>
      <c r="AU13" s="119">
        <v>0</v>
      </c>
      <c r="AV13" s="119">
        <v>0</v>
      </c>
      <c r="AW13" s="119">
        <v>0</v>
      </c>
      <c r="AX13" s="119">
        <v>0</v>
      </c>
      <c r="AY13" s="119">
        <v>0</v>
      </c>
      <c r="AZ13" s="123"/>
      <c r="BA13" s="119">
        <f>SUM(Tabla3[[#This Row],[INGRESOS DE FUENTE LOCAL                          (por ejercer)]:[RECURSOS ESTATALES        (por ejercer)]])</f>
        <v>0</v>
      </c>
      <c r="BB13" s="119">
        <v>0</v>
      </c>
      <c r="BC13" s="119">
        <v>0</v>
      </c>
      <c r="BD13" s="119">
        <v>0</v>
      </c>
      <c r="BE13" s="119">
        <f>Tabla2[[#This Row],[RECURSOS FEDERALES CONVENIDOS (comprometido)]]-Tabla3[[#This Row],[RECURSOS FEDERALES CONVENIDOS (pagado)]]</f>
        <v>0</v>
      </c>
      <c r="BF13" s="119">
        <v>0</v>
      </c>
    </row>
    <row r="14" spans="1:58" ht="409.5" customHeight="1" x14ac:dyDescent="0.3">
      <c r="A14" s="110" t="s">
        <v>293</v>
      </c>
      <c r="B14" s="111" t="s">
        <v>268</v>
      </c>
      <c r="C14" s="111" t="s">
        <v>268</v>
      </c>
      <c r="D14" s="111" t="s">
        <v>312</v>
      </c>
      <c r="E14" s="112" t="s">
        <v>274</v>
      </c>
      <c r="F14" s="113" t="s">
        <v>319</v>
      </c>
      <c r="G14" s="111" t="s">
        <v>339</v>
      </c>
      <c r="H14" s="126" t="s">
        <v>345</v>
      </c>
      <c r="I14" s="127" t="s">
        <v>346</v>
      </c>
      <c r="J14" s="116">
        <v>61605</v>
      </c>
      <c r="K14" s="117" t="s">
        <v>276</v>
      </c>
      <c r="L14" s="116"/>
      <c r="M14" s="117" t="s">
        <v>277</v>
      </c>
      <c r="N14" s="118" t="s">
        <v>351</v>
      </c>
      <c r="O14" s="119">
        <f>SUM(Tabla2[[#This Row],[INGRESOS DE FUENTE LOCAL                     (aprobado)]:[RECURSOS ESTATALES (aprobado)]])</f>
        <v>400000</v>
      </c>
      <c r="P14" s="119">
        <v>0</v>
      </c>
      <c r="Q14" s="119">
        <v>0</v>
      </c>
      <c r="R14" s="119">
        <v>0</v>
      </c>
      <c r="S14" s="120">
        <v>0</v>
      </c>
      <c r="T14" s="121">
        <v>400000</v>
      </c>
      <c r="U14" s="118"/>
      <c r="V14" s="119">
        <f>SUM(Tabla2[[#This Row],[INGRESOS DE FUENTE LOCAL            (modificado)]:[RECURSOS ESTATALES (modificado)]])</f>
        <v>0</v>
      </c>
      <c r="W14" s="119">
        <f>SUM(Tabla2[[#This Row],[PARTICIPACIONES (modificado)]:[RECURSOS ESTATALES (modificado)]])</f>
        <v>0</v>
      </c>
      <c r="X14" s="119">
        <v>0</v>
      </c>
      <c r="Y14" s="119">
        <v>0</v>
      </c>
      <c r="Z14" s="119">
        <v>0</v>
      </c>
      <c r="AA14" s="119">
        <v>0</v>
      </c>
      <c r="AB14" s="119">
        <f>SUM(Tabla2[[#This Row],[INGRESOS DE FUENTE LOCAL       (comprometido)]:[RECURSOS ESTATALES (comprometido)]])</f>
        <v>0</v>
      </c>
      <c r="AC14" s="119">
        <v>0</v>
      </c>
      <c r="AD14" s="119">
        <v>0</v>
      </c>
      <c r="AE14" s="119">
        <v>0</v>
      </c>
      <c r="AF14" s="119">
        <v>0</v>
      </c>
      <c r="AG14" s="119">
        <v>0</v>
      </c>
      <c r="AH14" s="119">
        <f>SUM(Tabla2[[#This Row],[INGRESOS DE FUENTE LOCAL              (devengado)]:[RECURSOS ESTATALES (devengado)]])</f>
        <v>0</v>
      </c>
      <c r="AI14" s="119">
        <v>0</v>
      </c>
      <c r="AJ14" s="119">
        <v>0</v>
      </c>
      <c r="AK14" s="119">
        <v>0</v>
      </c>
      <c r="AL14" s="119">
        <v>0</v>
      </c>
      <c r="AM14" s="119">
        <v>0</v>
      </c>
      <c r="AN14" s="119">
        <f>SUM(Tabla2[[#This Row],[INGRESOS DE FUENTE LOCAL                 (ejercido)]:[RECURSOS ESTATALES (ejercido)]])</f>
        <v>0</v>
      </c>
      <c r="AO14" s="119">
        <v>0</v>
      </c>
      <c r="AP14" s="119">
        <v>0</v>
      </c>
      <c r="AQ14" s="119">
        <v>0</v>
      </c>
      <c r="AR14" s="119">
        <v>0</v>
      </c>
      <c r="AS14" s="119">
        <v>0</v>
      </c>
      <c r="AT14" s="119">
        <f t="shared" si="0"/>
        <v>0</v>
      </c>
      <c r="AU14" s="119">
        <v>0</v>
      </c>
      <c r="AV14" s="119">
        <v>0</v>
      </c>
      <c r="AW14" s="119">
        <v>0</v>
      </c>
      <c r="AX14" s="119">
        <v>0</v>
      </c>
      <c r="AY14" s="119">
        <v>0</v>
      </c>
      <c r="AZ14" s="123"/>
      <c r="BA14" s="119">
        <f>SUM(Tabla3[[#This Row],[INGRESOS DE FUENTE LOCAL                          (por ejercer)]:[RECURSOS ESTATALES        (por ejercer)]])</f>
        <v>0</v>
      </c>
      <c r="BB14" s="119">
        <v>0</v>
      </c>
      <c r="BC14" s="119">
        <v>0</v>
      </c>
      <c r="BD14" s="119">
        <v>0</v>
      </c>
      <c r="BE14" s="119">
        <f>Tabla2[[#This Row],[RECURSOS FEDERALES CONVENIDOS (comprometido)]]-Tabla3[[#This Row],[RECURSOS FEDERALES CONVENIDOS (pagado)]]</f>
        <v>0</v>
      </c>
      <c r="BF14" s="119">
        <v>0</v>
      </c>
    </row>
    <row r="15" spans="1:58" ht="408.75" customHeight="1" x14ac:dyDescent="0.3">
      <c r="A15" s="110" t="s">
        <v>294</v>
      </c>
      <c r="B15" s="111" t="s">
        <v>268</v>
      </c>
      <c r="C15" s="111" t="s">
        <v>286</v>
      </c>
      <c r="D15" s="111" t="s">
        <v>312</v>
      </c>
      <c r="E15" s="112" t="s">
        <v>274</v>
      </c>
      <c r="F15" s="113" t="s">
        <v>320</v>
      </c>
      <c r="G15" s="111" t="s">
        <v>340</v>
      </c>
      <c r="H15" s="126" t="s">
        <v>345</v>
      </c>
      <c r="I15" s="127" t="s">
        <v>346</v>
      </c>
      <c r="J15" s="116">
        <v>61305</v>
      </c>
      <c r="K15" s="117" t="s">
        <v>276</v>
      </c>
      <c r="L15" s="116" t="s">
        <v>368</v>
      </c>
      <c r="M15" s="117" t="s">
        <v>277</v>
      </c>
      <c r="N15" s="118" t="s">
        <v>351</v>
      </c>
      <c r="O15" s="119">
        <f>SUM(Tabla2[[#This Row],[INGRESOS DE FUENTE LOCAL                     (aprobado)]:[RECURSOS ESTATALES (aprobado)]])</f>
        <v>215000</v>
      </c>
      <c r="P15" s="119">
        <v>0</v>
      </c>
      <c r="Q15" s="119">
        <v>0</v>
      </c>
      <c r="R15" s="119">
        <v>0</v>
      </c>
      <c r="S15" s="121">
        <v>0</v>
      </c>
      <c r="T15" s="121">
        <v>215000</v>
      </c>
      <c r="U15" s="122"/>
      <c r="V15" s="119">
        <f>SUM(Tabla2[[#This Row],[INGRESOS DE FUENTE LOCAL            (modificado)]:[RECURSOS ESTATALES (modificado)]])</f>
        <v>0</v>
      </c>
      <c r="W15" s="119">
        <f>SUM(Tabla2[[#This Row],[PARTICIPACIONES (modificado)]:[RECURSOS ESTATALES (modificado)]])</f>
        <v>0</v>
      </c>
      <c r="X15" s="119">
        <v>0</v>
      </c>
      <c r="Y15" s="119">
        <v>0</v>
      </c>
      <c r="Z15" s="119">
        <v>0</v>
      </c>
      <c r="AA15" s="119">
        <v>0</v>
      </c>
      <c r="AB15" s="119">
        <f>SUM(Tabla2[[#This Row],[INGRESOS DE FUENTE LOCAL       (comprometido)]:[RECURSOS ESTATALES (comprometido)]])</f>
        <v>215000</v>
      </c>
      <c r="AC15" s="119">
        <v>0</v>
      </c>
      <c r="AD15" s="119">
        <v>0</v>
      </c>
      <c r="AE15" s="119">
        <v>0</v>
      </c>
      <c r="AF15" s="119">
        <v>0</v>
      </c>
      <c r="AG15" s="119">
        <v>215000</v>
      </c>
      <c r="AH15" s="119">
        <f>SUM(Tabla2[[#This Row],[INGRESOS DE FUENTE LOCAL              (devengado)]:[RECURSOS ESTATALES (devengado)]])</f>
        <v>215000</v>
      </c>
      <c r="AI15" s="119">
        <v>0</v>
      </c>
      <c r="AJ15" s="119">
        <v>0</v>
      </c>
      <c r="AK15" s="119">
        <v>0</v>
      </c>
      <c r="AL15" s="119">
        <v>0</v>
      </c>
      <c r="AM15" s="119">
        <v>215000</v>
      </c>
      <c r="AN15" s="119">
        <f>SUM(Tabla2[[#This Row],[INGRESOS DE FUENTE LOCAL                 (ejercido)]:[RECURSOS ESTATALES (ejercido)]])</f>
        <v>215000</v>
      </c>
      <c r="AO15" s="119">
        <v>0</v>
      </c>
      <c r="AP15" s="119">
        <v>0</v>
      </c>
      <c r="AQ15" s="119">
        <v>0</v>
      </c>
      <c r="AR15" s="119" t="s">
        <v>359</v>
      </c>
      <c r="AS15" s="119">
        <v>215000</v>
      </c>
      <c r="AT15" s="119">
        <f t="shared" si="0"/>
        <v>215000</v>
      </c>
      <c r="AU15" s="119">
        <v>0</v>
      </c>
      <c r="AV15" s="119">
        <v>0</v>
      </c>
      <c r="AW15" s="119">
        <v>0</v>
      </c>
      <c r="AX15" s="119">
        <v>0</v>
      </c>
      <c r="AY15" s="119">
        <v>215000</v>
      </c>
      <c r="AZ15" s="123"/>
      <c r="BA15" s="119">
        <f>SUM(Tabla3[[#This Row],[INGRESOS DE FUENTE LOCAL                          (por ejercer)]:[RECURSOS ESTATALES        (por ejercer)]])</f>
        <v>0</v>
      </c>
      <c r="BB15" s="119">
        <v>0</v>
      </c>
      <c r="BC15" s="119">
        <v>0</v>
      </c>
      <c r="BD15" s="119">
        <v>0</v>
      </c>
      <c r="BE15" s="119">
        <f>Tabla2[[#This Row],[RECURSOS FEDERALES CONVENIDOS (comprometido)]]-Tabla3[[#This Row],[RECURSOS FEDERALES CONVENIDOS (pagado)]]</f>
        <v>0</v>
      </c>
      <c r="BF15" s="119">
        <f>Tabla2[[#This Row],[RECURSOS ESTATALES (comprometido)]]-Tabla3[[#This Row],[RECURSOS ESTATALES (pagado)]]</f>
        <v>0</v>
      </c>
    </row>
    <row r="16" spans="1:58" ht="409.6" customHeight="1" x14ac:dyDescent="0.3">
      <c r="A16" s="110" t="s">
        <v>295</v>
      </c>
      <c r="B16" s="111" t="s">
        <v>268</v>
      </c>
      <c r="C16" s="111" t="s">
        <v>284</v>
      </c>
      <c r="D16" s="111" t="s">
        <v>312</v>
      </c>
      <c r="E16" s="112" t="s">
        <v>274</v>
      </c>
      <c r="F16" s="113" t="s">
        <v>321</v>
      </c>
      <c r="G16" s="111" t="s">
        <v>341</v>
      </c>
      <c r="H16" s="126" t="s">
        <v>345</v>
      </c>
      <c r="I16" s="127" t="s">
        <v>346</v>
      </c>
      <c r="J16" s="116">
        <v>61605</v>
      </c>
      <c r="K16" s="117" t="s">
        <v>276</v>
      </c>
      <c r="L16" s="116"/>
      <c r="M16" s="117" t="s">
        <v>277</v>
      </c>
      <c r="N16" s="118" t="s">
        <v>351</v>
      </c>
      <c r="O16" s="119">
        <f>SUM(Tabla2[[#This Row],[INGRESOS DE FUENTE LOCAL                     (aprobado)]:[RECURSOS ESTATALES (aprobado)]])</f>
        <v>687463</v>
      </c>
      <c r="P16" s="119">
        <v>0</v>
      </c>
      <c r="Q16" s="119">
        <v>0</v>
      </c>
      <c r="R16" s="119">
        <v>0</v>
      </c>
      <c r="S16" s="121">
        <v>0</v>
      </c>
      <c r="T16" s="121">
        <v>687463</v>
      </c>
      <c r="U16" s="118" t="s">
        <v>352</v>
      </c>
      <c r="V16" s="119">
        <f>SUM(Tabla2[[#This Row],[INGRESOS DE FUENTE LOCAL            (modificado)]:[RECURSOS ESTATALES (modificado)]])</f>
        <v>11724.280000000028</v>
      </c>
      <c r="W16" s="119">
        <v>0</v>
      </c>
      <c r="X16" s="119">
        <v>0</v>
      </c>
      <c r="Y16" s="119">
        <v>0</v>
      </c>
      <c r="Z16" s="119">
        <v>0</v>
      </c>
      <c r="AA16" s="119">
        <f>699187.28-Tabla2[[#This Row],[RECURSOS ESTATALES (aprobado)]]</f>
        <v>11724.280000000028</v>
      </c>
      <c r="AB16" s="119">
        <f>SUM(Tabla2[[#This Row],[INGRESOS DE FUENTE LOCAL       (comprometido)]:[RECURSOS ESTATALES (comprometido)]])</f>
        <v>0</v>
      </c>
      <c r="AC16" s="119">
        <v>0</v>
      </c>
      <c r="AD16" s="119">
        <v>0</v>
      </c>
      <c r="AE16" s="119">
        <v>0</v>
      </c>
      <c r="AF16" s="119">
        <v>0</v>
      </c>
      <c r="AG16" s="119">
        <v>0</v>
      </c>
      <c r="AH16" s="119">
        <f>SUM(Tabla2[[#This Row],[INGRESOS DE FUENTE LOCAL              (devengado)]:[RECURSOS ESTATALES (devengado)]])</f>
        <v>0</v>
      </c>
      <c r="AI16" s="119">
        <v>0</v>
      </c>
      <c r="AJ16" s="119">
        <v>0</v>
      </c>
      <c r="AK16" s="119">
        <v>0</v>
      </c>
      <c r="AL16" s="119">
        <v>0</v>
      </c>
      <c r="AM16" s="119">
        <v>0</v>
      </c>
      <c r="AN16" s="119">
        <f>SUM(Tabla2[[#This Row],[INGRESOS DE FUENTE LOCAL                 (ejercido)]:[RECURSOS ESTATALES (ejercido)]])</f>
        <v>0</v>
      </c>
      <c r="AO16" s="119">
        <v>0</v>
      </c>
      <c r="AP16" s="119">
        <v>0</v>
      </c>
      <c r="AQ16" s="119">
        <v>0</v>
      </c>
      <c r="AR16" s="119">
        <v>0</v>
      </c>
      <c r="AS16" s="119">
        <v>0</v>
      </c>
      <c r="AT16" s="119">
        <f t="shared" si="0"/>
        <v>0</v>
      </c>
      <c r="AU16" s="119">
        <v>0</v>
      </c>
      <c r="AV16" s="119">
        <v>0</v>
      </c>
      <c r="AW16" s="119">
        <v>0</v>
      </c>
      <c r="AX16" s="119">
        <v>0</v>
      </c>
      <c r="AY16" s="119">
        <v>0</v>
      </c>
      <c r="AZ16" s="123"/>
      <c r="BA16" s="119">
        <f>SUM(Tabla3[[#This Row],[INGRESOS DE FUENTE LOCAL                          (por ejercer)]:[RECURSOS ESTATALES        (por ejercer)]])</f>
        <v>0</v>
      </c>
      <c r="BB16" s="119">
        <v>0</v>
      </c>
      <c r="BC16" s="119">
        <v>0</v>
      </c>
      <c r="BD16" s="119">
        <v>0</v>
      </c>
      <c r="BE16" s="119">
        <f>Tabla2[[#This Row],[RECURSOS FEDERALES CONVENIDOS (comprometido)]]-Tabla3[[#This Row],[RECURSOS FEDERALES CONVENIDOS (pagado)]]</f>
        <v>0</v>
      </c>
      <c r="BF16" s="119">
        <v>0</v>
      </c>
    </row>
    <row r="17" spans="1:61" ht="409.6" customHeight="1" x14ac:dyDescent="0.3">
      <c r="A17" s="110" t="s">
        <v>296</v>
      </c>
      <c r="B17" s="111" t="s">
        <v>268</v>
      </c>
      <c r="C17" s="111" t="s">
        <v>270</v>
      </c>
      <c r="D17" s="111" t="s">
        <v>311</v>
      </c>
      <c r="E17" s="112" t="s">
        <v>274</v>
      </c>
      <c r="F17" s="113" t="s">
        <v>322</v>
      </c>
      <c r="G17" s="111" t="s">
        <v>337</v>
      </c>
      <c r="H17" s="114">
        <v>520</v>
      </c>
      <c r="I17" s="115" t="s">
        <v>275</v>
      </c>
      <c r="J17" s="116">
        <v>61202</v>
      </c>
      <c r="K17" s="117" t="s">
        <v>276</v>
      </c>
      <c r="L17" s="116" t="s">
        <v>366</v>
      </c>
      <c r="M17" s="117" t="s">
        <v>277</v>
      </c>
      <c r="N17" s="118" t="s">
        <v>351</v>
      </c>
      <c r="O17" s="119">
        <f>SUM(Tabla2[[#This Row],[INGRESOS DE FUENTE LOCAL                     (aprobado)]:[RECURSOS ESTATALES (aprobado)]])</f>
        <v>1080000</v>
      </c>
      <c r="P17" s="119">
        <v>0</v>
      </c>
      <c r="Q17" s="119">
        <v>0</v>
      </c>
      <c r="R17" s="119">
        <v>0</v>
      </c>
      <c r="S17" s="120">
        <v>1080000</v>
      </c>
      <c r="T17" s="123">
        <v>0</v>
      </c>
      <c r="U17" s="122"/>
      <c r="V17" s="119">
        <f>SUM(Tabla2[[#This Row],[INGRESOS DE FUENTE LOCAL            (modificado)]:[RECURSOS ESTATALES (modificado)]])</f>
        <v>0</v>
      </c>
      <c r="W17" s="119">
        <f>SUM(Tabla2[[#This Row],[PARTICIPACIONES (modificado)]:[RECURSOS ESTATALES (modificado)]])</f>
        <v>0</v>
      </c>
      <c r="X17" s="119">
        <v>0</v>
      </c>
      <c r="Y17" s="119">
        <v>0</v>
      </c>
      <c r="Z17" s="119"/>
      <c r="AA17" s="119">
        <v>0</v>
      </c>
      <c r="AB17" s="119">
        <f>SUM(Tabla2[[#This Row],[INGRESOS DE FUENTE LOCAL       (comprometido)]:[RECURSOS ESTATALES (comprometido)]])</f>
        <v>1080000</v>
      </c>
      <c r="AC17" s="119">
        <v>0</v>
      </c>
      <c r="AD17" s="119">
        <v>0</v>
      </c>
      <c r="AE17" s="119">
        <v>0</v>
      </c>
      <c r="AF17" s="119">
        <f>Tabla2[[#This Row],[RECURSOS FEDERALES CONVENIDOS (aprobado)]]</f>
        <v>1080000</v>
      </c>
      <c r="AG17" s="119">
        <v>0</v>
      </c>
      <c r="AH17" s="119">
        <f>SUM(Tabla2[[#This Row],[INGRESOS DE FUENTE LOCAL              (devengado)]:[RECURSOS ESTATALES (devengado)]])</f>
        <v>1080000</v>
      </c>
      <c r="AI17" s="119">
        <v>0</v>
      </c>
      <c r="AJ17" s="119">
        <v>0</v>
      </c>
      <c r="AK17" s="119">
        <v>0</v>
      </c>
      <c r="AL17" s="119">
        <f>Tabla2[[#This Row],[RECURSOS FEDERALES CONVENIDOS (comprometido)]]</f>
        <v>1080000</v>
      </c>
      <c r="AM17" s="119">
        <v>0</v>
      </c>
      <c r="AN17" s="119">
        <f>SUM(Tabla2[[#This Row],[INGRESOS DE FUENTE LOCAL                 (ejercido)]:[RECURSOS ESTATALES (ejercido)]])</f>
        <v>1080000</v>
      </c>
      <c r="AO17" s="119">
        <v>0</v>
      </c>
      <c r="AP17" s="119">
        <v>0</v>
      </c>
      <c r="AQ17" s="119">
        <v>0</v>
      </c>
      <c r="AR17" s="119">
        <v>0</v>
      </c>
      <c r="AS17" s="119">
        <f>Tabla2[[#This Row],[RECURSOS FEDERALES CONVENIDOS       (devengado)]]</f>
        <v>1080000</v>
      </c>
      <c r="AT17" s="119">
        <f t="shared" si="0"/>
        <v>837471.64</v>
      </c>
      <c r="AU17" s="119">
        <v>0</v>
      </c>
      <c r="AV17" s="119">
        <v>0</v>
      </c>
      <c r="AW17" s="119">
        <v>0</v>
      </c>
      <c r="AX17" s="119">
        <v>837471.64</v>
      </c>
      <c r="AY17" s="119">
        <v>0</v>
      </c>
      <c r="AZ17" s="123"/>
      <c r="BA17" s="119">
        <f>SUM(Tabla3[[#This Row],[INGRESOS DE FUENTE LOCAL                          (por ejercer)]:[RECURSOS ESTATALES        (por ejercer)]])</f>
        <v>242528.36</v>
      </c>
      <c r="BB17" s="119">
        <v>0</v>
      </c>
      <c r="BC17" s="119">
        <v>0</v>
      </c>
      <c r="BD17" s="119">
        <v>0</v>
      </c>
      <c r="BE17" s="119">
        <f>Tabla2[[#This Row],[RECURSOS FEDERALES CONVENIDOS (comprometido)]]-Tabla3[[#This Row],[RECURSOS FEDERALES CONVENIDOS (pagado)]]</f>
        <v>242528.36</v>
      </c>
      <c r="BF17" s="119">
        <v>0</v>
      </c>
    </row>
    <row r="18" spans="1:61" ht="377.25" customHeight="1" x14ac:dyDescent="0.3">
      <c r="A18" s="110" t="s">
        <v>297</v>
      </c>
      <c r="B18" s="111" t="s">
        <v>268</v>
      </c>
      <c r="C18" s="111" t="s">
        <v>271</v>
      </c>
      <c r="D18" s="111" t="s">
        <v>311</v>
      </c>
      <c r="E18" s="112" t="s">
        <v>274</v>
      </c>
      <c r="F18" s="113" t="s">
        <v>323</v>
      </c>
      <c r="G18" s="111" t="s">
        <v>342</v>
      </c>
      <c r="H18" s="114">
        <v>520</v>
      </c>
      <c r="I18" s="115" t="s">
        <v>275</v>
      </c>
      <c r="J18" s="116">
        <v>61204</v>
      </c>
      <c r="K18" s="117" t="s">
        <v>276</v>
      </c>
      <c r="L18" s="116" t="s">
        <v>369</v>
      </c>
      <c r="M18" s="117" t="s">
        <v>277</v>
      </c>
      <c r="N18" s="118" t="s">
        <v>351</v>
      </c>
      <c r="O18" s="119">
        <f>SUM(Tabla2[[#This Row],[INGRESOS DE FUENTE LOCAL                     (aprobado)]:[RECURSOS ESTATALES (aprobado)]])</f>
        <v>950000</v>
      </c>
      <c r="P18" s="119">
        <v>0</v>
      </c>
      <c r="Q18" s="119">
        <v>0</v>
      </c>
      <c r="R18" s="119">
        <v>0</v>
      </c>
      <c r="S18" s="120">
        <v>950000</v>
      </c>
      <c r="T18" s="121">
        <v>0</v>
      </c>
      <c r="U18" s="122"/>
      <c r="V18" s="119">
        <f>SUM(Tabla2[[#This Row],[INGRESOS DE FUENTE LOCAL            (modificado)]:[RECURSOS ESTATALES (modificado)]])</f>
        <v>0</v>
      </c>
      <c r="W18" s="119">
        <f>SUM(Tabla2[[#This Row],[PARTICIPACIONES (modificado)]:[RECURSOS ESTATALES (modificado)]])</f>
        <v>0</v>
      </c>
      <c r="X18" s="119">
        <v>0</v>
      </c>
      <c r="Y18" s="119">
        <v>0</v>
      </c>
      <c r="Z18" s="119">
        <v>0</v>
      </c>
      <c r="AA18" s="119">
        <v>0</v>
      </c>
      <c r="AB18" s="119">
        <f>SUM(Tabla2[[#This Row],[INGRESOS DE FUENTE LOCAL       (comprometido)]:[RECURSOS ESTATALES (comprometido)]])</f>
        <v>950000</v>
      </c>
      <c r="AC18" s="119">
        <v>0</v>
      </c>
      <c r="AD18" s="119">
        <v>0</v>
      </c>
      <c r="AE18" s="119">
        <v>0</v>
      </c>
      <c r="AF18" s="119">
        <v>950000</v>
      </c>
      <c r="AG18" s="119">
        <v>0</v>
      </c>
      <c r="AH18" s="119">
        <f>SUM(Tabla2[[#This Row],[INGRESOS DE FUENTE LOCAL              (devengado)]:[RECURSOS ESTATALES (devengado)]])</f>
        <v>950000</v>
      </c>
      <c r="AI18" s="119">
        <v>0</v>
      </c>
      <c r="AJ18" s="119">
        <v>0</v>
      </c>
      <c r="AK18" s="119">
        <v>0</v>
      </c>
      <c r="AL18" s="119">
        <v>950000</v>
      </c>
      <c r="AM18" s="119">
        <v>0</v>
      </c>
      <c r="AN18" s="119">
        <f>SUM(Tabla2[[#This Row],[INGRESOS DE FUENTE LOCAL                 (ejercido)]:[RECURSOS ESTATALES (ejercido)]])</f>
        <v>950000</v>
      </c>
      <c r="AO18" s="119">
        <v>0</v>
      </c>
      <c r="AP18" s="119">
        <v>0</v>
      </c>
      <c r="AQ18" s="119">
        <v>0</v>
      </c>
      <c r="AR18" s="119">
        <v>950000</v>
      </c>
      <c r="AS18" s="119">
        <v>0</v>
      </c>
      <c r="AT18" s="119">
        <f t="shared" si="0"/>
        <v>950000</v>
      </c>
      <c r="AU18" s="119">
        <v>0</v>
      </c>
      <c r="AV18" s="119">
        <v>0</v>
      </c>
      <c r="AW18" s="119">
        <v>0</v>
      </c>
      <c r="AX18" s="119">
        <v>950000</v>
      </c>
      <c r="AY18" s="119">
        <v>0</v>
      </c>
      <c r="AZ18" s="123"/>
      <c r="BA18" s="119">
        <f>SUM(Tabla3[[#This Row],[INGRESOS DE FUENTE LOCAL                          (por ejercer)]:[RECURSOS ESTATALES        (por ejercer)]])</f>
        <v>0</v>
      </c>
      <c r="BB18" s="119">
        <v>0</v>
      </c>
      <c r="BC18" s="119">
        <v>0</v>
      </c>
      <c r="BD18" s="119">
        <v>0</v>
      </c>
      <c r="BE18" s="119">
        <f>Tabla2[[#This Row],[RECURSOS FEDERALES CONVENIDOS (comprometido)]]-Tabla3[[#This Row],[RECURSOS FEDERALES CONVENIDOS (pagado)]]</f>
        <v>0</v>
      </c>
      <c r="BF18" s="119">
        <v>0</v>
      </c>
    </row>
    <row r="19" spans="1:61" ht="409.5" customHeight="1" x14ac:dyDescent="0.3">
      <c r="A19" s="110" t="s">
        <v>377</v>
      </c>
      <c r="B19" s="111" t="s">
        <v>268</v>
      </c>
      <c r="C19" s="111" t="s">
        <v>272</v>
      </c>
      <c r="D19" s="111" t="s">
        <v>311</v>
      </c>
      <c r="E19" s="112" t="s">
        <v>274</v>
      </c>
      <c r="F19" s="113" t="s">
        <v>324</v>
      </c>
      <c r="G19" s="111" t="s">
        <v>343</v>
      </c>
      <c r="H19" s="114">
        <v>520</v>
      </c>
      <c r="I19" s="115" t="s">
        <v>275</v>
      </c>
      <c r="J19" s="116">
        <v>61306</v>
      </c>
      <c r="K19" s="117" t="s">
        <v>276</v>
      </c>
      <c r="L19" s="116" t="s">
        <v>370</v>
      </c>
      <c r="M19" s="117" t="s">
        <v>277</v>
      </c>
      <c r="N19" s="118" t="s">
        <v>351</v>
      </c>
      <c r="O19" s="119">
        <f>SUM(Tabla2[[#This Row],[INGRESOS DE FUENTE LOCAL                     (aprobado)]:[RECURSOS ESTATALES (aprobado)]])</f>
        <v>1015000</v>
      </c>
      <c r="P19" s="119">
        <v>0</v>
      </c>
      <c r="Q19" s="119">
        <v>0</v>
      </c>
      <c r="R19" s="119">
        <v>0</v>
      </c>
      <c r="S19" s="120">
        <v>1015000</v>
      </c>
      <c r="T19" s="121">
        <v>0</v>
      </c>
      <c r="U19" s="122"/>
      <c r="V19" s="119">
        <f>SUM(Tabla2[[#This Row],[INGRESOS DE FUENTE LOCAL            (modificado)]:[RECURSOS ESTATALES (modificado)]])</f>
        <v>0</v>
      </c>
      <c r="W19" s="119">
        <f>SUM(Tabla2[[#This Row],[PARTICIPACIONES (modificado)]:[RECURSOS ESTATALES (modificado)]])</f>
        <v>0</v>
      </c>
      <c r="X19" s="119">
        <v>0</v>
      </c>
      <c r="Y19" s="119">
        <v>0</v>
      </c>
      <c r="Z19" s="119">
        <v>0</v>
      </c>
      <c r="AA19" s="119">
        <v>0</v>
      </c>
      <c r="AB19" s="119">
        <f>SUM(Tabla2[[#This Row],[INGRESOS DE FUENTE LOCAL       (comprometido)]:[RECURSOS ESTATALES (comprometido)]])</f>
        <v>1015000</v>
      </c>
      <c r="AC19" s="119">
        <v>0</v>
      </c>
      <c r="AD19" s="119">
        <v>0</v>
      </c>
      <c r="AE19" s="119">
        <v>0</v>
      </c>
      <c r="AF19" s="119">
        <v>1015000</v>
      </c>
      <c r="AG19" s="119">
        <v>0</v>
      </c>
      <c r="AH19" s="119">
        <f>SUM(Tabla2[[#This Row],[INGRESOS DE FUENTE LOCAL              (devengado)]:[RECURSOS ESTATALES (devengado)]])</f>
        <v>1015000</v>
      </c>
      <c r="AI19" s="119">
        <v>0</v>
      </c>
      <c r="AJ19" s="119">
        <v>0</v>
      </c>
      <c r="AK19" s="119">
        <v>0</v>
      </c>
      <c r="AL19" s="119">
        <v>1015000</v>
      </c>
      <c r="AM19" s="119">
        <v>0</v>
      </c>
      <c r="AN19" s="119">
        <f>SUM(Tabla2[[#This Row],[INGRESOS DE FUENTE LOCAL                 (ejercido)]:[RECURSOS ESTATALES (ejercido)]])</f>
        <v>1015000</v>
      </c>
      <c r="AO19" s="119">
        <v>0</v>
      </c>
      <c r="AP19" s="119">
        <v>0</v>
      </c>
      <c r="AQ19" s="119">
        <v>0</v>
      </c>
      <c r="AR19" s="119">
        <v>1015000</v>
      </c>
      <c r="AS19" s="119">
        <v>0</v>
      </c>
      <c r="AT19" s="119">
        <f t="shared" si="0"/>
        <v>1015000</v>
      </c>
      <c r="AU19" s="119">
        <v>0</v>
      </c>
      <c r="AV19" s="119">
        <v>0</v>
      </c>
      <c r="AW19" s="119">
        <v>0</v>
      </c>
      <c r="AX19" s="119">
        <v>1015000</v>
      </c>
      <c r="AY19" s="119">
        <v>0</v>
      </c>
      <c r="AZ19" s="123"/>
      <c r="BA19" s="119">
        <f>SUM(Tabla3[[#This Row],[INGRESOS DE FUENTE LOCAL                          (por ejercer)]:[RECURSOS ESTATALES        (por ejercer)]])</f>
        <v>0</v>
      </c>
      <c r="BB19" s="119">
        <v>0</v>
      </c>
      <c r="BC19" s="119">
        <v>0</v>
      </c>
      <c r="BD19" s="119">
        <v>0</v>
      </c>
      <c r="BE19" s="119">
        <f>Tabla2[[#This Row],[RECURSOS FEDERALES CONVENIDOS (comprometido)]]-Tabla3[[#This Row],[RECURSOS FEDERALES CONVENIDOS (pagado)]]</f>
        <v>0</v>
      </c>
      <c r="BF19" s="119">
        <v>0</v>
      </c>
    </row>
    <row r="20" spans="1:61" ht="409.5" customHeight="1" x14ac:dyDescent="0.3">
      <c r="A20" s="110" t="s">
        <v>298</v>
      </c>
      <c r="B20" s="111" t="s">
        <v>268</v>
      </c>
      <c r="C20" s="111" t="s">
        <v>272</v>
      </c>
      <c r="D20" s="111" t="s">
        <v>311</v>
      </c>
      <c r="E20" s="112" t="s">
        <v>274</v>
      </c>
      <c r="F20" s="113" t="s">
        <v>325</v>
      </c>
      <c r="G20" s="111" t="s">
        <v>343</v>
      </c>
      <c r="H20" s="114">
        <v>520</v>
      </c>
      <c r="I20" s="115" t="s">
        <v>275</v>
      </c>
      <c r="J20" s="116">
        <v>61605</v>
      </c>
      <c r="K20" s="117" t="s">
        <v>276</v>
      </c>
      <c r="L20" s="116" t="s">
        <v>361</v>
      </c>
      <c r="M20" s="117" t="s">
        <v>277</v>
      </c>
      <c r="N20" s="118" t="s">
        <v>351</v>
      </c>
      <c r="O20" s="119">
        <f>SUM(Tabla2[[#This Row],[INGRESOS DE FUENTE LOCAL                     (aprobado)]:[RECURSOS ESTATALES (aprobado)]])</f>
        <v>1735000</v>
      </c>
      <c r="P20" s="119">
        <v>0</v>
      </c>
      <c r="Q20" s="119">
        <v>0</v>
      </c>
      <c r="R20" s="119">
        <v>0</v>
      </c>
      <c r="S20" s="120">
        <v>1735000</v>
      </c>
      <c r="T20" s="121">
        <v>0</v>
      </c>
      <c r="U20" s="128"/>
      <c r="V20" s="119">
        <f>SUM(Tabla2[[#This Row],[INGRESOS DE FUENTE LOCAL            (modificado)]:[RECURSOS ESTATALES (modificado)]])</f>
        <v>0</v>
      </c>
      <c r="W20" s="119">
        <f>SUM(Tabla2[[#This Row],[PARTICIPACIONES (modificado)]:[RECURSOS ESTATALES (modificado)]])</f>
        <v>0</v>
      </c>
      <c r="X20" s="119">
        <v>0</v>
      </c>
      <c r="Y20" s="119">
        <v>0</v>
      </c>
      <c r="Z20" s="119">
        <v>0</v>
      </c>
      <c r="AA20" s="119">
        <v>0</v>
      </c>
      <c r="AB20" s="119">
        <f>SUM(Tabla2[[#This Row],[INGRESOS DE FUENTE LOCAL       (comprometido)]:[RECURSOS ESTATALES (comprometido)]])</f>
        <v>1735000</v>
      </c>
      <c r="AC20" s="119">
        <v>0</v>
      </c>
      <c r="AD20" s="119">
        <v>0</v>
      </c>
      <c r="AE20" s="119">
        <v>0</v>
      </c>
      <c r="AF20" s="119">
        <v>1735000</v>
      </c>
      <c r="AG20" s="119">
        <v>0</v>
      </c>
      <c r="AH20" s="119">
        <f>SUM(Tabla2[[#This Row],[INGRESOS DE FUENTE LOCAL              (devengado)]:[RECURSOS ESTATALES (devengado)]])</f>
        <v>1735000</v>
      </c>
      <c r="AI20" s="119">
        <v>0</v>
      </c>
      <c r="AJ20" s="119">
        <v>0</v>
      </c>
      <c r="AK20" s="119">
        <v>0</v>
      </c>
      <c r="AL20" s="119">
        <v>1735000</v>
      </c>
      <c r="AM20" s="119">
        <v>0</v>
      </c>
      <c r="AN20" s="119">
        <f>SUM(Tabla2[[#This Row],[INGRESOS DE FUENTE LOCAL                 (ejercido)]:[RECURSOS ESTATALES (ejercido)]])</f>
        <v>1735000</v>
      </c>
      <c r="AO20" s="119">
        <v>0</v>
      </c>
      <c r="AP20" s="119">
        <v>0</v>
      </c>
      <c r="AQ20" s="119">
        <v>0</v>
      </c>
      <c r="AR20" s="119">
        <v>1735000</v>
      </c>
      <c r="AS20" s="119">
        <v>0</v>
      </c>
      <c r="AT20" s="119">
        <f t="shared" si="0"/>
        <v>1735000</v>
      </c>
      <c r="AU20" s="119">
        <v>0</v>
      </c>
      <c r="AV20" s="119">
        <v>0</v>
      </c>
      <c r="AW20" s="119">
        <v>0</v>
      </c>
      <c r="AX20" s="119">
        <f>Tabla2[[#This Row],[RECURSOS FEDERALES CONVENIDOS         (ejercido)]]</f>
        <v>1735000</v>
      </c>
      <c r="AY20" s="119">
        <v>0</v>
      </c>
      <c r="AZ20" s="123"/>
      <c r="BA20" s="119">
        <f>SUM(Tabla3[[#This Row],[INGRESOS DE FUENTE LOCAL                          (por ejercer)]:[RECURSOS ESTATALES        (por ejercer)]])</f>
        <v>0</v>
      </c>
      <c r="BB20" s="119">
        <v>0</v>
      </c>
      <c r="BC20" s="119">
        <v>0</v>
      </c>
      <c r="BD20" s="119">
        <v>0</v>
      </c>
      <c r="BE20" s="119">
        <f>Tabla2[[#This Row],[RECURSOS FEDERALES CONVENIDOS (comprometido)]]-Tabla3[[#This Row],[RECURSOS FEDERALES CONVENIDOS (pagado)]]</f>
        <v>0</v>
      </c>
      <c r="BF20" s="119">
        <v>0</v>
      </c>
    </row>
    <row r="21" spans="1:61" ht="409.6" customHeight="1" x14ac:dyDescent="0.3">
      <c r="A21" s="110" t="s">
        <v>299</v>
      </c>
      <c r="B21" s="111" t="s">
        <v>268</v>
      </c>
      <c r="C21" s="111" t="s">
        <v>269</v>
      </c>
      <c r="D21" s="111" t="s">
        <v>311</v>
      </c>
      <c r="E21" s="112" t="s">
        <v>274</v>
      </c>
      <c r="F21" s="113" t="s">
        <v>316</v>
      </c>
      <c r="G21" s="111" t="s">
        <v>335</v>
      </c>
      <c r="H21" s="114">
        <v>520</v>
      </c>
      <c r="I21" s="115" t="s">
        <v>275</v>
      </c>
      <c r="J21" s="116">
        <v>61605</v>
      </c>
      <c r="K21" s="117" t="s">
        <v>276</v>
      </c>
      <c r="L21" s="116"/>
      <c r="M21" s="117" t="s">
        <v>277</v>
      </c>
      <c r="N21" s="118" t="s">
        <v>351</v>
      </c>
      <c r="O21" s="119">
        <f>SUM(Tabla2[[#This Row],[INGRESOS DE FUENTE LOCAL                     (aprobado)]:[RECURSOS ESTATALES (aprobado)]])</f>
        <v>902000</v>
      </c>
      <c r="P21" s="119">
        <v>0</v>
      </c>
      <c r="Q21" s="119">
        <v>0</v>
      </c>
      <c r="R21" s="119">
        <v>0</v>
      </c>
      <c r="S21" s="120">
        <v>902000</v>
      </c>
      <c r="T21" s="121">
        <v>0</v>
      </c>
      <c r="U21" s="122"/>
      <c r="V21" s="119">
        <f>SUM(Tabla2[[#This Row],[INGRESOS DE FUENTE LOCAL            (modificado)]:[RECURSOS ESTATALES (modificado)]])</f>
        <v>0</v>
      </c>
      <c r="W21" s="119">
        <f>SUM(Tabla2[[#This Row],[PARTICIPACIONES (modificado)]:[RECURSOS ESTATALES (modificado)]])</f>
        <v>0</v>
      </c>
      <c r="X21" s="119">
        <v>0</v>
      </c>
      <c r="Y21" s="119">
        <v>0</v>
      </c>
      <c r="Z21" s="119">
        <v>0</v>
      </c>
      <c r="AA21" s="119">
        <v>0</v>
      </c>
      <c r="AB21" s="119">
        <f>SUM(Tabla2[[#This Row],[INGRESOS DE FUENTE LOCAL       (comprometido)]:[RECURSOS ESTATALES (comprometido)]])</f>
        <v>0</v>
      </c>
      <c r="AC21" s="119">
        <v>0</v>
      </c>
      <c r="AD21" s="119">
        <v>0</v>
      </c>
      <c r="AE21" s="119">
        <v>0</v>
      </c>
      <c r="AF21" s="119">
        <v>0</v>
      </c>
      <c r="AG21" s="119">
        <v>0</v>
      </c>
      <c r="AH21" s="119">
        <f>SUM(Tabla2[[#This Row],[INGRESOS DE FUENTE LOCAL              (devengado)]:[RECURSOS ESTATALES (devengado)]])</f>
        <v>0</v>
      </c>
      <c r="AI21" s="119">
        <v>0</v>
      </c>
      <c r="AJ21" s="119">
        <v>0</v>
      </c>
      <c r="AK21" s="119">
        <v>0</v>
      </c>
      <c r="AL21" s="119">
        <v>0</v>
      </c>
      <c r="AM21" s="119">
        <v>0</v>
      </c>
      <c r="AN21" s="119">
        <f>SUM(Tabla2[[#This Row],[INGRESOS DE FUENTE LOCAL                 (ejercido)]:[RECURSOS ESTATALES (ejercido)]])</f>
        <v>0</v>
      </c>
      <c r="AO21" s="119">
        <v>0</v>
      </c>
      <c r="AP21" s="119">
        <v>0</v>
      </c>
      <c r="AQ21" s="119">
        <v>0</v>
      </c>
      <c r="AR21" s="119">
        <v>0</v>
      </c>
      <c r="AS21" s="119">
        <v>0</v>
      </c>
      <c r="AT21" s="119">
        <f t="shared" si="0"/>
        <v>0</v>
      </c>
      <c r="AU21" s="119">
        <v>0</v>
      </c>
      <c r="AV21" s="119">
        <v>0</v>
      </c>
      <c r="AW21" s="119">
        <v>0</v>
      </c>
      <c r="AX21" s="119">
        <v>0</v>
      </c>
      <c r="AY21" s="119">
        <v>0</v>
      </c>
      <c r="AZ21" s="123"/>
      <c r="BA21" s="119">
        <f>SUM(Tabla3[[#This Row],[INGRESOS DE FUENTE LOCAL                          (por ejercer)]:[RECURSOS ESTATALES        (por ejercer)]])</f>
        <v>0</v>
      </c>
      <c r="BB21" s="119">
        <v>0</v>
      </c>
      <c r="BC21" s="119">
        <v>0</v>
      </c>
      <c r="BD21" s="119">
        <v>0</v>
      </c>
      <c r="BE21" s="119">
        <f>Tabla2[[#This Row],[RECURSOS FEDERALES CONVENIDOS (comprometido)]]-Tabla3[[#This Row],[RECURSOS FEDERALES CONVENIDOS (pagado)]]</f>
        <v>0</v>
      </c>
      <c r="BF21" s="119">
        <v>0</v>
      </c>
    </row>
    <row r="22" spans="1:61" ht="366.75" customHeight="1" x14ac:dyDescent="0.3">
      <c r="A22" s="110" t="s">
        <v>300</v>
      </c>
      <c r="B22" s="111" t="s">
        <v>268</v>
      </c>
      <c r="C22" s="111" t="s">
        <v>269</v>
      </c>
      <c r="D22" s="111" t="s">
        <v>311</v>
      </c>
      <c r="E22" s="112" t="s">
        <v>274</v>
      </c>
      <c r="F22" s="113" t="s">
        <v>326</v>
      </c>
      <c r="G22" s="111" t="s">
        <v>335</v>
      </c>
      <c r="H22" s="114">
        <v>520</v>
      </c>
      <c r="I22" s="115" t="s">
        <v>275</v>
      </c>
      <c r="J22" s="116">
        <v>61605</v>
      </c>
      <c r="K22" s="117" t="s">
        <v>276</v>
      </c>
      <c r="L22" s="116" t="s">
        <v>361</v>
      </c>
      <c r="M22" s="117" t="s">
        <v>277</v>
      </c>
      <c r="N22" s="118" t="s">
        <v>351</v>
      </c>
      <c r="O22" s="119">
        <f>SUM(Tabla2[[#This Row],[INGRESOS DE FUENTE LOCAL                     (aprobado)]:[RECURSOS ESTATALES (aprobado)]])</f>
        <v>1105000</v>
      </c>
      <c r="P22" s="119">
        <v>0</v>
      </c>
      <c r="Q22" s="119">
        <v>0</v>
      </c>
      <c r="R22" s="119">
        <v>0</v>
      </c>
      <c r="S22" s="120">
        <v>1105000</v>
      </c>
      <c r="T22" s="121">
        <v>0</v>
      </c>
      <c r="U22" s="122"/>
      <c r="V22" s="119">
        <f>SUM(Tabla2[[#This Row],[INGRESOS DE FUENTE LOCAL            (modificado)]:[RECURSOS ESTATALES (modificado)]])</f>
        <v>0</v>
      </c>
      <c r="W22" s="119">
        <f>SUM(Tabla2[[#This Row],[PARTICIPACIONES (modificado)]:[RECURSOS ESTATALES (modificado)]])</f>
        <v>0</v>
      </c>
      <c r="X22" s="119">
        <v>0</v>
      </c>
      <c r="Y22" s="119">
        <v>0</v>
      </c>
      <c r="Z22" s="119">
        <v>0</v>
      </c>
      <c r="AA22" s="119">
        <v>0</v>
      </c>
      <c r="AB22" s="119">
        <f>SUM(Tabla2[[#This Row],[INGRESOS DE FUENTE LOCAL       (comprometido)]:[RECURSOS ESTATALES (comprometido)]])</f>
        <v>1105000</v>
      </c>
      <c r="AC22" s="119">
        <v>0</v>
      </c>
      <c r="AD22" s="119">
        <v>0</v>
      </c>
      <c r="AE22" s="119">
        <v>0</v>
      </c>
      <c r="AF22" s="119">
        <v>1105000</v>
      </c>
      <c r="AG22" s="119">
        <v>0</v>
      </c>
      <c r="AH22" s="119">
        <f>SUM(Tabla2[[#This Row],[INGRESOS DE FUENTE LOCAL              (devengado)]:[RECURSOS ESTATALES (devengado)]])</f>
        <v>1105000</v>
      </c>
      <c r="AI22" s="119">
        <v>0</v>
      </c>
      <c r="AJ22" s="119">
        <v>0</v>
      </c>
      <c r="AK22" s="119">
        <v>0</v>
      </c>
      <c r="AL22" s="119">
        <v>1105000</v>
      </c>
      <c r="AM22" s="119">
        <v>0</v>
      </c>
      <c r="AN22" s="119">
        <f>SUM(Tabla2[[#This Row],[INGRESOS DE FUENTE LOCAL                 (ejercido)]:[RECURSOS ESTATALES (ejercido)]])</f>
        <v>1105000</v>
      </c>
      <c r="AO22" s="119">
        <v>0</v>
      </c>
      <c r="AP22" s="119">
        <v>0</v>
      </c>
      <c r="AQ22" s="119">
        <v>0</v>
      </c>
      <c r="AR22" s="119">
        <v>1105000</v>
      </c>
      <c r="AS22" s="119">
        <v>0</v>
      </c>
      <c r="AT22" s="119">
        <f t="shared" si="0"/>
        <v>1105000</v>
      </c>
      <c r="AU22" s="119">
        <v>0</v>
      </c>
      <c r="AV22" s="119">
        <v>0</v>
      </c>
      <c r="AW22" s="119">
        <v>0</v>
      </c>
      <c r="AX22" s="119">
        <f>Tabla2[[#This Row],[RECURSOS FEDERALES CONVENIDOS         (ejercido)]]</f>
        <v>1105000</v>
      </c>
      <c r="AY22" s="119">
        <v>0</v>
      </c>
      <c r="AZ22" s="123"/>
      <c r="BA22" s="119">
        <f>SUM(Tabla3[[#This Row],[INGRESOS DE FUENTE LOCAL                          (por ejercer)]:[RECURSOS ESTATALES        (por ejercer)]])</f>
        <v>0</v>
      </c>
      <c r="BB22" s="119">
        <v>0</v>
      </c>
      <c r="BC22" s="119">
        <v>0</v>
      </c>
      <c r="BD22" s="119">
        <v>0</v>
      </c>
      <c r="BE22" s="119">
        <f>Tabla2[[#This Row],[RECURSOS FEDERALES CONVENIDOS (comprometido)]]-Tabla3[[#This Row],[RECURSOS FEDERALES CONVENIDOS (pagado)]]</f>
        <v>0</v>
      </c>
      <c r="BF22" s="119">
        <v>0</v>
      </c>
      <c r="BG22" s="32"/>
      <c r="BH22" s="32"/>
      <c r="BI22" s="32"/>
    </row>
    <row r="23" spans="1:61" ht="396.75" customHeight="1" x14ac:dyDescent="0.3">
      <c r="A23" s="110" t="s">
        <v>301</v>
      </c>
      <c r="B23" s="111" t="s">
        <v>268</v>
      </c>
      <c r="C23" s="111" t="s">
        <v>268</v>
      </c>
      <c r="D23" s="111" t="s">
        <v>311</v>
      </c>
      <c r="E23" s="112" t="s">
        <v>274</v>
      </c>
      <c r="F23" s="113" t="s">
        <v>327</v>
      </c>
      <c r="G23" s="111" t="s">
        <v>283</v>
      </c>
      <c r="H23" s="114">
        <v>520</v>
      </c>
      <c r="I23" s="115" t="s">
        <v>275</v>
      </c>
      <c r="J23" s="116">
        <v>61605</v>
      </c>
      <c r="K23" s="117" t="s">
        <v>276</v>
      </c>
      <c r="L23" s="116"/>
      <c r="M23" s="117" t="s">
        <v>277</v>
      </c>
      <c r="N23" s="118" t="s">
        <v>351</v>
      </c>
      <c r="O23" s="119">
        <f>SUM(Tabla2[[#This Row],[INGRESOS DE FUENTE LOCAL                     (aprobado)]:[RECURSOS ESTATALES (aprobado)]])</f>
        <v>1472648</v>
      </c>
      <c r="P23" s="119">
        <v>0</v>
      </c>
      <c r="Q23" s="119">
        <v>0</v>
      </c>
      <c r="R23" s="119">
        <v>0</v>
      </c>
      <c r="S23" s="120">
        <v>1472648</v>
      </c>
      <c r="T23" s="121">
        <v>0</v>
      </c>
      <c r="U23" s="124"/>
      <c r="V23" s="119">
        <f>SUM(Tabla2[[#This Row],[INGRESOS DE FUENTE LOCAL            (modificado)]:[RECURSOS ESTATALES (modificado)]])</f>
        <v>0</v>
      </c>
      <c r="W23" s="119">
        <f>SUM(Tabla2[[#This Row],[PARTICIPACIONES (modificado)]:[RECURSOS ESTATALES (modificado)]])</f>
        <v>0</v>
      </c>
      <c r="X23" s="119">
        <v>0</v>
      </c>
      <c r="Y23" s="119">
        <v>0</v>
      </c>
      <c r="Z23" s="119">
        <v>0</v>
      </c>
      <c r="AA23" s="119">
        <v>0</v>
      </c>
      <c r="AB23" s="119">
        <f>SUM(Tabla2[[#This Row],[INGRESOS DE FUENTE LOCAL       (comprometido)]:[RECURSOS ESTATALES (comprometido)]])</f>
        <v>0</v>
      </c>
      <c r="AC23" s="119">
        <v>0</v>
      </c>
      <c r="AD23" s="119">
        <v>0</v>
      </c>
      <c r="AE23" s="119">
        <v>0</v>
      </c>
      <c r="AF23" s="119">
        <v>0</v>
      </c>
      <c r="AG23" s="119">
        <v>0</v>
      </c>
      <c r="AH23" s="119">
        <f>SUM(Tabla2[[#This Row],[INGRESOS DE FUENTE LOCAL              (devengado)]:[RECURSOS ESTATALES (devengado)]])</f>
        <v>0</v>
      </c>
      <c r="AI23" s="119">
        <v>0</v>
      </c>
      <c r="AJ23" s="119">
        <v>0</v>
      </c>
      <c r="AK23" s="119">
        <v>0</v>
      </c>
      <c r="AL23" s="119">
        <v>0</v>
      </c>
      <c r="AM23" s="119">
        <v>0</v>
      </c>
      <c r="AN23" s="119">
        <f>SUM(Tabla2[[#This Row],[INGRESOS DE FUENTE LOCAL                 (ejercido)]:[RECURSOS ESTATALES (ejercido)]])</f>
        <v>0</v>
      </c>
      <c r="AO23" s="119">
        <v>0</v>
      </c>
      <c r="AP23" s="119">
        <v>0</v>
      </c>
      <c r="AQ23" s="119">
        <v>0</v>
      </c>
      <c r="AR23" s="119">
        <v>0</v>
      </c>
      <c r="AS23" s="119">
        <v>0</v>
      </c>
      <c r="AT23" s="119">
        <f t="shared" si="0"/>
        <v>0</v>
      </c>
      <c r="AU23" s="119">
        <v>0</v>
      </c>
      <c r="AV23" s="119">
        <v>0</v>
      </c>
      <c r="AW23" s="119">
        <v>0</v>
      </c>
      <c r="AX23" s="119">
        <v>0</v>
      </c>
      <c r="AY23" s="119">
        <v>0</v>
      </c>
      <c r="AZ23" s="123"/>
      <c r="BA23" s="119">
        <f>SUM(Tabla3[[#This Row],[INGRESOS DE FUENTE LOCAL                          (por ejercer)]:[RECURSOS ESTATALES        (por ejercer)]])</f>
        <v>0</v>
      </c>
      <c r="BB23" s="119">
        <v>0</v>
      </c>
      <c r="BC23" s="119">
        <v>0</v>
      </c>
      <c r="BD23" s="119">
        <v>0</v>
      </c>
      <c r="BE23" s="119">
        <f>Tabla2[[#This Row],[RECURSOS FEDERALES CONVENIDOS (comprometido)]]-Tabla3[[#This Row],[RECURSOS FEDERALES CONVENIDOS (pagado)]]</f>
        <v>0</v>
      </c>
      <c r="BF23" s="119">
        <v>0</v>
      </c>
    </row>
    <row r="24" spans="1:61" ht="409.6" customHeight="1" x14ac:dyDescent="0.3">
      <c r="A24" s="110" t="s">
        <v>302</v>
      </c>
      <c r="B24" s="111" t="s">
        <v>268</v>
      </c>
      <c r="C24" s="111" t="s">
        <v>270</v>
      </c>
      <c r="D24" s="111" t="s">
        <v>311</v>
      </c>
      <c r="E24" s="112" t="s">
        <v>274</v>
      </c>
      <c r="F24" s="113" t="s">
        <v>328</v>
      </c>
      <c r="G24" s="111" t="s">
        <v>340</v>
      </c>
      <c r="H24" s="114">
        <v>520</v>
      </c>
      <c r="I24" s="115" t="s">
        <v>275</v>
      </c>
      <c r="J24" s="116">
        <v>61605</v>
      </c>
      <c r="K24" s="117" t="s">
        <v>276</v>
      </c>
      <c r="L24" s="116" t="s">
        <v>361</v>
      </c>
      <c r="M24" s="117" t="s">
        <v>277</v>
      </c>
      <c r="N24" s="118" t="s">
        <v>351</v>
      </c>
      <c r="O24" s="119">
        <f>SUM(Tabla2[[#This Row],[INGRESOS DE FUENTE LOCAL                     (aprobado)]:[RECURSOS ESTATALES (aprobado)]])</f>
        <v>955000</v>
      </c>
      <c r="P24" s="119">
        <v>0</v>
      </c>
      <c r="Q24" s="119">
        <v>0</v>
      </c>
      <c r="R24" s="119">
        <v>0</v>
      </c>
      <c r="S24" s="120">
        <v>955000</v>
      </c>
      <c r="T24" s="121">
        <v>0</v>
      </c>
      <c r="U24" s="122"/>
      <c r="V24" s="119">
        <f>SUM(Tabla2[[#This Row],[INGRESOS DE FUENTE LOCAL            (modificado)]:[RECURSOS ESTATALES (modificado)]])</f>
        <v>0</v>
      </c>
      <c r="W24" s="119">
        <f>SUM(Tabla2[[#This Row],[PARTICIPACIONES (modificado)]:[RECURSOS ESTATALES (modificado)]])</f>
        <v>0</v>
      </c>
      <c r="X24" s="119">
        <v>0</v>
      </c>
      <c r="Y24" s="119">
        <v>0</v>
      </c>
      <c r="Z24" s="119">
        <v>0</v>
      </c>
      <c r="AA24" s="119">
        <v>0</v>
      </c>
      <c r="AB24" s="119">
        <f>SUM(Tabla2[[#This Row],[INGRESOS DE FUENTE LOCAL       (comprometido)]:[RECURSOS ESTATALES (comprometido)]])</f>
        <v>955000</v>
      </c>
      <c r="AC24" s="119">
        <v>0</v>
      </c>
      <c r="AD24" s="119">
        <v>0</v>
      </c>
      <c r="AE24" s="119">
        <v>0</v>
      </c>
      <c r="AF24" s="119">
        <v>955000</v>
      </c>
      <c r="AG24" s="119">
        <v>0</v>
      </c>
      <c r="AH24" s="119">
        <f>SUM(Tabla2[[#This Row],[INGRESOS DE FUENTE LOCAL              (devengado)]:[RECURSOS ESTATALES (devengado)]])</f>
        <v>955000</v>
      </c>
      <c r="AI24" s="119">
        <v>0</v>
      </c>
      <c r="AJ24" s="119">
        <v>0</v>
      </c>
      <c r="AK24" s="119">
        <v>0</v>
      </c>
      <c r="AL24" s="119">
        <v>955000</v>
      </c>
      <c r="AM24" s="119">
        <v>0</v>
      </c>
      <c r="AN24" s="119">
        <f>SUM(Tabla2[[#This Row],[INGRESOS DE FUENTE LOCAL                 (ejercido)]:[RECURSOS ESTATALES (ejercido)]])</f>
        <v>955000</v>
      </c>
      <c r="AO24" s="119">
        <v>0</v>
      </c>
      <c r="AP24" s="119">
        <v>0</v>
      </c>
      <c r="AQ24" s="119">
        <v>0</v>
      </c>
      <c r="AR24" s="119">
        <v>955000</v>
      </c>
      <c r="AS24" s="119">
        <v>0</v>
      </c>
      <c r="AT24" s="119">
        <f t="shared" si="0"/>
        <v>955000</v>
      </c>
      <c r="AU24" s="119">
        <v>0</v>
      </c>
      <c r="AV24" s="119">
        <v>0</v>
      </c>
      <c r="AW24" s="119">
        <v>0</v>
      </c>
      <c r="AX24" s="119">
        <f>Tabla2[[#This Row],[RECURSOS FEDERALES CONVENIDOS         (ejercido)]]</f>
        <v>955000</v>
      </c>
      <c r="AY24" s="119" t="s">
        <v>362</v>
      </c>
      <c r="AZ24" s="123"/>
      <c r="BA24" s="119">
        <f>SUM(Tabla3[[#This Row],[INGRESOS DE FUENTE LOCAL                          (por ejercer)]:[RECURSOS ESTATALES        (por ejercer)]])</f>
        <v>0</v>
      </c>
      <c r="BB24" s="119">
        <v>0</v>
      </c>
      <c r="BC24" s="119">
        <v>0</v>
      </c>
      <c r="BD24" s="119">
        <v>0</v>
      </c>
      <c r="BE24" s="119">
        <f>Tabla2[[#This Row],[RECURSOS FEDERALES CONVENIDOS (comprometido)]]-Tabla3[[#This Row],[RECURSOS FEDERALES CONVENIDOS (pagado)]]</f>
        <v>0</v>
      </c>
      <c r="BF24" s="119">
        <v>0</v>
      </c>
    </row>
    <row r="25" spans="1:61" ht="338.25" customHeight="1" x14ac:dyDescent="0.3">
      <c r="A25" s="110" t="s">
        <v>303</v>
      </c>
      <c r="B25" s="111" t="s">
        <v>268</v>
      </c>
      <c r="C25" s="111" t="s">
        <v>270</v>
      </c>
      <c r="D25" s="111" t="s">
        <v>312</v>
      </c>
      <c r="E25" s="112" t="s">
        <v>274</v>
      </c>
      <c r="F25" s="113" t="s">
        <v>329</v>
      </c>
      <c r="G25" s="111" t="s">
        <v>340</v>
      </c>
      <c r="H25" s="114">
        <v>520</v>
      </c>
      <c r="I25" s="115" t="s">
        <v>275</v>
      </c>
      <c r="J25" s="116">
        <v>61306</v>
      </c>
      <c r="K25" s="117" t="s">
        <v>276</v>
      </c>
      <c r="L25" s="116" t="s">
        <v>370</v>
      </c>
      <c r="M25" s="117" t="s">
        <v>277</v>
      </c>
      <c r="N25" s="118" t="s">
        <v>351</v>
      </c>
      <c r="O25" s="119">
        <f>SUM(Tabla2[[#This Row],[INGRESOS DE FUENTE LOCAL                     (aprobado)]:[RECURSOS ESTATALES (aprobado)]])</f>
        <v>260000</v>
      </c>
      <c r="P25" s="119">
        <v>0</v>
      </c>
      <c r="Q25" s="119">
        <v>0</v>
      </c>
      <c r="R25" s="119">
        <v>0</v>
      </c>
      <c r="S25" s="120">
        <v>260000</v>
      </c>
      <c r="T25" s="121">
        <v>0</v>
      </c>
      <c r="U25" s="122"/>
      <c r="V25" s="119">
        <f>SUM(Tabla2[[#This Row],[INGRESOS DE FUENTE LOCAL            (modificado)]:[RECURSOS ESTATALES (modificado)]])</f>
        <v>0</v>
      </c>
      <c r="W25" s="119">
        <f>SUM(Tabla2[[#This Row],[PARTICIPACIONES (modificado)]:[RECURSOS ESTATALES (modificado)]])</f>
        <v>0</v>
      </c>
      <c r="X25" s="119">
        <v>0</v>
      </c>
      <c r="Y25" s="119">
        <v>0</v>
      </c>
      <c r="Z25" s="119">
        <v>0</v>
      </c>
      <c r="AA25" s="119">
        <v>0</v>
      </c>
      <c r="AB25" s="119">
        <f>SUM(Tabla2[[#This Row],[INGRESOS DE FUENTE LOCAL       (comprometido)]:[RECURSOS ESTATALES (comprometido)]])</f>
        <v>260000</v>
      </c>
      <c r="AC25" s="119">
        <v>0</v>
      </c>
      <c r="AD25" s="119">
        <v>0</v>
      </c>
      <c r="AE25" s="119">
        <v>0</v>
      </c>
      <c r="AF25" s="119">
        <v>260000</v>
      </c>
      <c r="AG25" s="119">
        <v>0</v>
      </c>
      <c r="AH25" s="119">
        <f>SUM(Tabla2[[#This Row],[INGRESOS DE FUENTE LOCAL              (devengado)]:[RECURSOS ESTATALES (devengado)]])</f>
        <v>260000</v>
      </c>
      <c r="AI25" s="119">
        <v>0</v>
      </c>
      <c r="AJ25" s="119">
        <v>0</v>
      </c>
      <c r="AK25" s="119">
        <v>0</v>
      </c>
      <c r="AL25" s="119">
        <v>260000</v>
      </c>
      <c r="AM25" s="119">
        <v>0</v>
      </c>
      <c r="AN25" s="119">
        <f>SUM(Tabla2[[#This Row],[INGRESOS DE FUENTE LOCAL                 (ejercido)]:[RECURSOS ESTATALES (ejercido)]])</f>
        <v>260000</v>
      </c>
      <c r="AO25" s="119">
        <v>0</v>
      </c>
      <c r="AP25" s="119">
        <v>0</v>
      </c>
      <c r="AQ25" s="119">
        <v>0</v>
      </c>
      <c r="AR25" s="119">
        <v>260000</v>
      </c>
      <c r="AS25" s="119">
        <v>0</v>
      </c>
      <c r="AT25" s="119">
        <f t="shared" si="0"/>
        <v>260000</v>
      </c>
      <c r="AU25" s="119">
        <v>0</v>
      </c>
      <c r="AV25" s="119">
        <v>0</v>
      </c>
      <c r="AW25" s="119">
        <v>0</v>
      </c>
      <c r="AX25" s="119">
        <v>260000</v>
      </c>
      <c r="AY25" s="119">
        <v>0</v>
      </c>
      <c r="AZ25" s="123"/>
      <c r="BA25" s="119">
        <f>SUM(Tabla3[[#This Row],[INGRESOS DE FUENTE LOCAL                          (por ejercer)]:[RECURSOS ESTATALES        (por ejercer)]])</f>
        <v>0</v>
      </c>
      <c r="BB25" s="119">
        <v>0</v>
      </c>
      <c r="BC25" s="119">
        <v>0</v>
      </c>
      <c r="BD25" s="119">
        <v>0</v>
      </c>
      <c r="BE25" s="119">
        <f>Tabla2[[#This Row],[RECURSOS FEDERALES CONVENIDOS (comprometido)]]-Tabla3[[#This Row],[RECURSOS FEDERALES CONVENIDOS (pagado)]]</f>
        <v>0</v>
      </c>
      <c r="BF25" s="119">
        <v>0</v>
      </c>
    </row>
    <row r="26" spans="1:61" ht="312" customHeight="1" x14ac:dyDescent="0.3">
      <c r="A26" s="110" t="s">
        <v>304</v>
      </c>
      <c r="B26" s="111" t="s">
        <v>268</v>
      </c>
      <c r="C26" s="111" t="s">
        <v>269</v>
      </c>
      <c r="D26" s="111" t="s">
        <v>312</v>
      </c>
      <c r="E26" s="112" t="s">
        <v>274</v>
      </c>
      <c r="F26" s="113" t="s">
        <v>330</v>
      </c>
      <c r="G26" s="111" t="s">
        <v>344</v>
      </c>
      <c r="H26" s="114">
        <v>520</v>
      </c>
      <c r="I26" s="115" t="s">
        <v>275</v>
      </c>
      <c r="J26" s="116">
        <v>61306</v>
      </c>
      <c r="K26" s="117" t="s">
        <v>276</v>
      </c>
      <c r="L26" s="116" t="s">
        <v>370</v>
      </c>
      <c r="M26" s="117" t="s">
        <v>277</v>
      </c>
      <c r="N26" s="118" t="s">
        <v>351</v>
      </c>
      <c r="O26" s="119">
        <f>SUM(Tabla2[[#This Row],[INGRESOS DE FUENTE LOCAL                     (aprobado)]:[RECURSOS ESTATALES (aprobado)]])</f>
        <v>515000</v>
      </c>
      <c r="P26" s="119">
        <v>0</v>
      </c>
      <c r="Q26" s="119">
        <v>0</v>
      </c>
      <c r="R26" s="119">
        <v>0</v>
      </c>
      <c r="S26" s="120">
        <v>515000</v>
      </c>
      <c r="T26" s="121">
        <v>0</v>
      </c>
      <c r="U26" s="122"/>
      <c r="V26" s="119">
        <f>SUM(Tabla2[[#This Row],[INGRESOS DE FUENTE LOCAL            (modificado)]:[RECURSOS ESTATALES (modificado)]])</f>
        <v>0</v>
      </c>
      <c r="W26" s="119">
        <f>SUM(Tabla2[[#This Row],[PARTICIPACIONES (modificado)]:[RECURSOS ESTATALES (modificado)]])</f>
        <v>0</v>
      </c>
      <c r="X26" s="119">
        <v>0</v>
      </c>
      <c r="Y26" s="119">
        <v>0</v>
      </c>
      <c r="Z26" s="119">
        <v>0</v>
      </c>
      <c r="AA26" s="119">
        <v>0</v>
      </c>
      <c r="AB26" s="119">
        <f>SUM(Tabla2[[#This Row],[INGRESOS DE FUENTE LOCAL       (comprometido)]:[RECURSOS ESTATALES (comprometido)]])</f>
        <v>515000</v>
      </c>
      <c r="AC26" s="119">
        <v>0</v>
      </c>
      <c r="AD26" s="119">
        <v>0</v>
      </c>
      <c r="AE26" s="119">
        <v>0</v>
      </c>
      <c r="AF26" s="119">
        <v>515000</v>
      </c>
      <c r="AG26" s="119">
        <v>0</v>
      </c>
      <c r="AH26" s="119">
        <f>SUM(Tabla2[[#This Row],[INGRESOS DE FUENTE LOCAL              (devengado)]:[RECURSOS ESTATALES (devengado)]])</f>
        <v>515000</v>
      </c>
      <c r="AI26" s="119">
        <v>0</v>
      </c>
      <c r="AJ26" s="119">
        <v>0</v>
      </c>
      <c r="AK26" s="119">
        <v>0</v>
      </c>
      <c r="AL26" s="119">
        <f>Tabla2[[#This Row],[RECURSOS FEDERALES CONVENIDOS (comprometido)]]</f>
        <v>515000</v>
      </c>
      <c r="AM26" s="119">
        <v>0</v>
      </c>
      <c r="AN26" s="119">
        <f>SUM(Tabla2[[#This Row],[INGRESOS DE FUENTE LOCAL                 (ejercido)]:[RECURSOS ESTATALES (ejercido)]])</f>
        <v>515000</v>
      </c>
      <c r="AO26" s="119">
        <v>0</v>
      </c>
      <c r="AP26" s="119">
        <v>0</v>
      </c>
      <c r="AQ26" s="119">
        <v>0</v>
      </c>
      <c r="AR26" s="119">
        <f>Tabla2[[#This Row],[RECURSOS FEDERALES CONVENIDOS       (devengado)]]</f>
        <v>515000</v>
      </c>
      <c r="AS26" s="119">
        <v>0</v>
      </c>
      <c r="AT26" s="119">
        <f t="shared" si="0"/>
        <v>515000</v>
      </c>
      <c r="AU26" s="119">
        <v>0</v>
      </c>
      <c r="AV26" s="119">
        <v>0</v>
      </c>
      <c r="AW26" s="119">
        <v>0</v>
      </c>
      <c r="AX26" s="119">
        <f>Tabla2[[#This Row],[RECURSOS FEDERALES CONVENIDOS         (ejercido)]]</f>
        <v>515000</v>
      </c>
      <c r="AY26" s="119">
        <v>0</v>
      </c>
      <c r="AZ26" s="123"/>
      <c r="BA26" s="119">
        <f>SUM(Tabla3[[#This Row],[INGRESOS DE FUENTE LOCAL                          (por ejercer)]:[RECURSOS ESTATALES        (por ejercer)]])</f>
        <v>0</v>
      </c>
      <c r="BB26" s="119">
        <v>0</v>
      </c>
      <c r="BC26" s="119">
        <v>0</v>
      </c>
      <c r="BD26" s="119">
        <v>0</v>
      </c>
      <c r="BE26" s="119">
        <f>Tabla2[[#This Row],[RECURSOS FEDERALES CONVENIDOS (comprometido)]]-Tabla3[[#This Row],[RECURSOS FEDERALES CONVENIDOS (pagado)]]</f>
        <v>0</v>
      </c>
      <c r="BF26" s="119">
        <v>0</v>
      </c>
    </row>
    <row r="27" spans="1:61" ht="285" customHeight="1" x14ac:dyDescent="0.3">
      <c r="A27" s="110" t="s">
        <v>305</v>
      </c>
      <c r="B27" s="111" t="s">
        <v>268</v>
      </c>
      <c r="C27" s="116" t="s">
        <v>287</v>
      </c>
      <c r="D27" s="111" t="s">
        <v>311</v>
      </c>
      <c r="E27" s="112" t="s">
        <v>274</v>
      </c>
      <c r="F27" s="113" t="s">
        <v>331</v>
      </c>
      <c r="G27" s="111" t="s">
        <v>343</v>
      </c>
      <c r="H27" s="114">
        <v>520</v>
      </c>
      <c r="I27" s="115" t="s">
        <v>275</v>
      </c>
      <c r="J27" s="116">
        <v>61204</v>
      </c>
      <c r="K27" s="117" t="s">
        <v>276</v>
      </c>
      <c r="L27" s="116" t="s">
        <v>369</v>
      </c>
      <c r="M27" s="117" t="s">
        <v>277</v>
      </c>
      <c r="N27" s="118" t="s">
        <v>351</v>
      </c>
      <c r="O27" s="119">
        <f>SUM(Tabla2[[#This Row],[INGRESOS DE FUENTE LOCAL                     (aprobado)]:[RECURSOS ESTATALES (aprobado)]])</f>
        <v>700000</v>
      </c>
      <c r="P27" s="119">
        <v>0</v>
      </c>
      <c r="Q27" s="119">
        <v>0</v>
      </c>
      <c r="R27" s="119">
        <v>0</v>
      </c>
      <c r="S27" s="120">
        <v>700000</v>
      </c>
      <c r="T27" s="121">
        <v>0</v>
      </c>
      <c r="U27" s="128"/>
      <c r="V27" s="119">
        <f>SUM(Tabla2[[#This Row],[INGRESOS DE FUENTE LOCAL            (modificado)]:[RECURSOS ESTATALES (modificado)]])</f>
        <v>0</v>
      </c>
      <c r="W27" s="119">
        <f>SUM(Tabla2[[#This Row],[PARTICIPACIONES (modificado)]:[RECURSOS ESTATALES (modificado)]])</f>
        <v>0</v>
      </c>
      <c r="X27" s="119">
        <v>0</v>
      </c>
      <c r="Y27" s="119">
        <v>0</v>
      </c>
      <c r="Z27" s="119">
        <v>0</v>
      </c>
      <c r="AA27" s="119">
        <v>0</v>
      </c>
      <c r="AB27" s="119">
        <f>SUM(Tabla2[[#This Row],[INGRESOS DE FUENTE LOCAL       (comprometido)]:[RECURSOS ESTATALES (comprometido)]])</f>
        <v>700000</v>
      </c>
      <c r="AC27" s="119">
        <v>0</v>
      </c>
      <c r="AD27" s="119">
        <v>0</v>
      </c>
      <c r="AE27" s="119">
        <v>0</v>
      </c>
      <c r="AF27" s="119">
        <v>700000</v>
      </c>
      <c r="AG27" s="119">
        <v>0</v>
      </c>
      <c r="AH27" s="119">
        <f>SUM(Tabla2[[#This Row],[INGRESOS DE FUENTE LOCAL              (devengado)]:[RECURSOS ESTATALES (devengado)]])</f>
        <v>700000</v>
      </c>
      <c r="AI27" s="119">
        <v>0</v>
      </c>
      <c r="AJ27" s="119">
        <v>0</v>
      </c>
      <c r="AK27" s="119">
        <v>0</v>
      </c>
      <c r="AL27" s="119">
        <v>700000</v>
      </c>
      <c r="AM27" s="119">
        <v>0</v>
      </c>
      <c r="AN27" s="119">
        <f>SUM(Tabla2[[#This Row],[INGRESOS DE FUENTE LOCAL                 (ejercido)]:[RECURSOS ESTATALES (ejercido)]])</f>
        <v>700000</v>
      </c>
      <c r="AO27" s="119">
        <v>0</v>
      </c>
      <c r="AP27" s="119">
        <v>0</v>
      </c>
      <c r="AQ27" s="119">
        <v>0</v>
      </c>
      <c r="AR27" s="119">
        <v>700000</v>
      </c>
      <c r="AS27" s="119">
        <v>0</v>
      </c>
      <c r="AT27" s="119">
        <f t="shared" ref="AT27:AT32" si="1">SUM(AU27:AY27)</f>
        <v>700000</v>
      </c>
      <c r="AU27" s="119">
        <v>0</v>
      </c>
      <c r="AV27" s="119">
        <v>0</v>
      </c>
      <c r="AW27" s="119">
        <v>0</v>
      </c>
      <c r="AX27" s="119">
        <v>700000</v>
      </c>
      <c r="AY27" s="119">
        <v>0</v>
      </c>
      <c r="AZ27" s="123"/>
      <c r="BA27" s="119">
        <f>SUM(Tabla3[[#This Row],[INGRESOS DE FUENTE LOCAL                          (por ejercer)]:[RECURSOS ESTATALES        (por ejercer)]])</f>
        <v>0</v>
      </c>
      <c r="BB27" s="119">
        <v>0</v>
      </c>
      <c r="BC27" s="119">
        <v>0</v>
      </c>
      <c r="BD27" s="119">
        <v>0</v>
      </c>
      <c r="BE27" s="119">
        <f>Tabla2[[#This Row],[RECURSOS FEDERALES CONVENIDOS (comprometido)]]-Tabla3[[#This Row],[RECURSOS FEDERALES CONVENIDOS (pagado)]]</f>
        <v>0</v>
      </c>
      <c r="BF27" s="119">
        <v>0</v>
      </c>
    </row>
    <row r="28" spans="1:61" ht="323.25" customHeight="1" x14ac:dyDescent="0.3">
      <c r="A28" s="110" t="s">
        <v>306</v>
      </c>
      <c r="B28" s="111" t="s">
        <v>268</v>
      </c>
      <c r="C28" s="111" t="s">
        <v>273</v>
      </c>
      <c r="D28" s="111" t="s">
        <v>311</v>
      </c>
      <c r="E28" s="112" t="s">
        <v>274</v>
      </c>
      <c r="F28" s="113" t="s">
        <v>332</v>
      </c>
      <c r="G28" s="111" t="s">
        <v>283</v>
      </c>
      <c r="H28" s="114">
        <v>520</v>
      </c>
      <c r="I28" s="115" t="s">
        <v>275</v>
      </c>
      <c r="J28" s="116">
        <v>61306</v>
      </c>
      <c r="K28" s="117" t="s">
        <v>276</v>
      </c>
      <c r="L28" s="116"/>
      <c r="M28" s="117" t="s">
        <v>277</v>
      </c>
      <c r="N28" s="118" t="s">
        <v>351</v>
      </c>
      <c r="O28" s="119">
        <f>SUM(Tabla2[[#This Row],[INGRESOS DE FUENTE LOCAL                     (aprobado)]:[RECURSOS ESTATALES (aprobado)]])</f>
        <v>780000</v>
      </c>
      <c r="P28" s="119">
        <v>0</v>
      </c>
      <c r="Q28" s="119">
        <v>0</v>
      </c>
      <c r="R28" s="119">
        <v>0</v>
      </c>
      <c r="S28" s="120">
        <v>780000</v>
      </c>
      <c r="T28" s="121">
        <v>0</v>
      </c>
      <c r="U28" s="122"/>
      <c r="V28" s="119">
        <f>SUM(Tabla2[[#This Row],[INGRESOS DE FUENTE LOCAL            (modificado)]:[RECURSOS ESTATALES (modificado)]])</f>
        <v>0</v>
      </c>
      <c r="W28" s="119">
        <f>SUM(Tabla2[[#This Row],[PARTICIPACIONES (modificado)]:[RECURSOS ESTATALES (modificado)]])</f>
        <v>0</v>
      </c>
      <c r="X28" s="119">
        <v>0</v>
      </c>
      <c r="Y28" s="119">
        <v>0</v>
      </c>
      <c r="Z28" s="119">
        <v>0</v>
      </c>
      <c r="AA28" s="119">
        <v>0</v>
      </c>
      <c r="AB28" s="119">
        <f>SUM(Tabla2[[#This Row],[INGRESOS DE FUENTE LOCAL       (comprometido)]:[RECURSOS ESTATALES (comprometido)]])</f>
        <v>0</v>
      </c>
      <c r="AC28" s="119">
        <v>0</v>
      </c>
      <c r="AD28" s="119">
        <v>0</v>
      </c>
      <c r="AE28" s="119">
        <v>0</v>
      </c>
      <c r="AF28" s="119">
        <v>0</v>
      </c>
      <c r="AG28" s="119">
        <v>0</v>
      </c>
      <c r="AH28" s="119">
        <f>SUM(Tabla2[[#This Row],[INGRESOS DE FUENTE LOCAL              (devengado)]:[RECURSOS ESTATALES (devengado)]])</f>
        <v>0</v>
      </c>
      <c r="AI28" s="119">
        <v>0</v>
      </c>
      <c r="AJ28" s="119">
        <v>0</v>
      </c>
      <c r="AK28" s="119">
        <v>0</v>
      </c>
      <c r="AL28" s="119">
        <v>0</v>
      </c>
      <c r="AM28" s="119">
        <v>0</v>
      </c>
      <c r="AN28" s="119">
        <f>SUM(Tabla2[[#This Row],[INGRESOS DE FUENTE LOCAL                 (ejercido)]:[RECURSOS ESTATALES (ejercido)]])</f>
        <v>0</v>
      </c>
      <c r="AO28" s="119">
        <v>0</v>
      </c>
      <c r="AP28" s="119">
        <v>0</v>
      </c>
      <c r="AQ28" s="119">
        <v>0</v>
      </c>
      <c r="AR28" s="119">
        <v>0</v>
      </c>
      <c r="AS28" s="119">
        <v>0</v>
      </c>
      <c r="AT28" s="119">
        <f t="shared" si="1"/>
        <v>0</v>
      </c>
      <c r="AU28" s="119">
        <v>0</v>
      </c>
      <c r="AV28" s="119">
        <v>0</v>
      </c>
      <c r="AW28" s="119">
        <v>0</v>
      </c>
      <c r="AX28" s="119">
        <v>0</v>
      </c>
      <c r="AY28" s="119">
        <v>0</v>
      </c>
      <c r="AZ28" s="123"/>
      <c r="BA28" s="119">
        <f>SUM(Tabla3[[#This Row],[INGRESOS DE FUENTE LOCAL                          (por ejercer)]:[RECURSOS ESTATALES        (por ejercer)]])</f>
        <v>0</v>
      </c>
      <c r="BB28" s="119">
        <v>0</v>
      </c>
      <c r="BC28" s="119">
        <v>0</v>
      </c>
      <c r="BD28" s="119">
        <v>0</v>
      </c>
      <c r="BE28" s="119">
        <f>Tabla2[[#This Row],[RECURSOS FEDERALES CONVENIDOS (comprometido)]]-Tabla3[[#This Row],[RECURSOS FEDERALES CONVENIDOS (pagado)]]</f>
        <v>0</v>
      </c>
      <c r="BF28" s="119">
        <v>0</v>
      </c>
    </row>
    <row r="29" spans="1:61" ht="401.25" customHeight="1" x14ac:dyDescent="0.3">
      <c r="A29" s="110" t="s">
        <v>307</v>
      </c>
      <c r="B29" s="111" t="s">
        <v>268</v>
      </c>
      <c r="C29" s="111" t="s">
        <v>268</v>
      </c>
      <c r="D29" s="111" t="s">
        <v>311</v>
      </c>
      <c r="E29" s="112" t="s">
        <v>274</v>
      </c>
      <c r="F29" s="113" t="s">
        <v>333</v>
      </c>
      <c r="G29" s="111" t="s">
        <v>340</v>
      </c>
      <c r="H29" s="114">
        <v>520</v>
      </c>
      <c r="I29" s="115" t="s">
        <v>275</v>
      </c>
      <c r="J29" s="116">
        <v>61605</v>
      </c>
      <c r="K29" s="117" t="s">
        <v>276</v>
      </c>
      <c r="L29" s="116" t="s">
        <v>361</v>
      </c>
      <c r="M29" s="117" t="s">
        <v>277</v>
      </c>
      <c r="N29" s="118" t="s">
        <v>351</v>
      </c>
      <c r="O29" s="119">
        <f>SUM(Tabla2[[#This Row],[INGRESOS DE FUENTE LOCAL                     (aprobado)]:[RECURSOS ESTATALES (aprobado)]])</f>
        <v>600000</v>
      </c>
      <c r="P29" s="119">
        <v>0</v>
      </c>
      <c r="Q29" s="119">
        <v>0</v>
      </c>
      <c r="R29" s="119">
        <v>0</v>
      </c>
      <c r="S29" s="120">
        <v>600000</v>
      </c>
      <c r="T29" s="121">
        <v>0</v>
      </c>
      <c r="U29" s="128"/>
      <c r="V29" s="119">
        <f>SUM(Tabla2[[#This Row],[INGRESOS DE FUENTE LOCAL            (modificado)]:[RECURSOS ESTATALES (modificado)]])</f>
        <v>0</v>
      </c>
      <c r="W29" s="119">
        <f>SUM(Tabla2[[#This Row],[PARTICIPACIONES (modificado)]:[RECURSOS ESTATALES (modificado)]])</f>
        <v>0</v>
      </c>
      <c r="X29" s="119">
        <v>0</v>
      </c>
      <c r="Y29" s="119">
        <v>0</v>
      </c>
      <c r="Z29" s="119">
        <v>0</v>
      </c>
      <c r="AA29" s="119">
        <v>0</v>
      </c>
      <c r="AB29" s="119">
        <f>SUM(Tabla2[[#This Row],[INGRESOS DE FUENTE LOCAL       (comprometido)]:[RECURSOS ESTATALES (comprometido)]])</f>
        <v>600000</v>
      </c>
      <c r="AC29" s="119">
        <v>0</v>
      </c>
      <c r="AD29" s="119">
        <v>0</v>
      </c>
      <c r="AE29" s="119">
        <v>0</v>
      </c>
      <c r="AF29" s="119">
        <f>Tabla2[[#This Row],[RECURSOS FEDERALES CONVENIDOS (aprobado)]]</f>
        <v>600000</v>
      </c>
      <c r="AG29" s="119">
        <v>0</v>
      </c>
      <c r="AH29" s="119">
        <f>SUM(Tabla2[[#This Row],[INGRESOS DE FUENTE LOCAL              (devengado)]:[RECURSOS ESTATALES (devengado)]])</f>
        <v>600000</v>
      </c>
      <c r="AI29" s="119">
        <v>0</v>
      </c>
      <c r="AJ29" s="119">
        <v>0</v>
      </c>
      <c r="AK29" s="119">
        <v>0</v>
      </c>
      <c r="AL29" s="119">
        <f>Tabla2[[#This Row],[RECURSOS FEDERALES CONVENIDOS (comprometido)]]</f>
        <v>600000</v>
      </c>
      <c r="AM29" s="119">
        <v>0</v>
      </c>
      <c r="AN29" s="119">
        <f>SUM(Tabla2[[#This Row],[INGRESOS DE FUENTE LOCAL                 (ejercido)]:[RECURSOS ESTATALES (ejercido)]])</f>
        <v>600000</v>
      </c>
      <c r="AO29" s="119">
        <v>0</v>
      </c>
      <c r="AP29" s="119">
        <v>0</v>
      </c>
      <c r="AQ29" s="119">
        <v>0</v>
      </c>
      <c r="AR29" s="119">
        <f>Tabla2[[#This Row],[RECURSOS FEDERALES CONVENIDOS       (devengado)]]</f>
        <v>600000</v>
      </c>
      <c r="AS29" s="119">
        <v>0</v>
      </c>
      <c r="AT29" s="119">
        <f t="shared" si="1"/>
        <v>359114.2</v>
      </c>
      <c r="AU29" s="119">
        <v>0</v>
      </c>
      <c r="AV29" s="119">
        <v>0</v>
      </c>
      <c r="AW29" s="119">
        <v>0</v>
      </c>
      <c r="AX29" s="119">
        <v>359114.2</v>
      </c>
      <c r="AY29" s="119">
        <v>0</v>
      </c>
      <c r="AZ29" s="123"/>
      <c r="BA29" s="119">
        <f>SUM(Tabla3[[#This Row],[INGRESOS DE FUENTE LOCAL                          (por ejercer)]:[RECURSOS ESTATALES        (por ejercer)]])</f>
        <v>240885.8</v>
      </c>
      <c r="BB29" s="119">
        <v>0</v>
      </c>
      <c r="BC29" s="119">
        <v>0</v>
      </c>
      <c r="BD29" s="119">
        <v>0</v>
      </c>
      <c r="BE29" s="119">
        <f>Tabla2[[#This Row],[RECURSOS FEDERALES CONVENIDOS (comprometido)]]-Tabla3[[#This Row],[RECURSOS FEDERALES CONVENIDOS (pagado)]]</f>
        <v>240885.8</v>
      </c>
      <c r="BF29" s="119">
        <v>0</v>
      </c>
    </row>
    <row r="30" spans="1:61" ht="344.25" customHeight="1" x14ac:dyDescent="0.3">
      <c r="A30" s="110" t="s">
        <v>308</v>
      </c>
      <c r="B30" s="111" t="s">
        <v>268</v>
      </c>
      <c r="C30" s="111" t="s">
        <v>273</v>
      </c>
      <c r="D30" s="111" t="s">
        <v>311</v>
      </c>
      <c r="E30" s="112" t="s">
        <v>274</v>
      </c>
      <c r="F30" s="113" t="s">
        <v>332</v>
      </c>
      <c r="G30" s="111" t="s">
        <v>283</v>
      </c>
      <c r="H30" s="114">
        <v>520</v>
      </c>
      <c r="I30" s="115" t="s">
        <v>275</v>
      </c>
      <c r="J30" s="116">
        <v>61605</v>
      </c>
      <c r="K30" s="117" t="s">
        <v>276</v>
      </c>
      <c r="L30" s="116"/>
      <c r="M30" s="117" t="s">
        <v>277</v>
      </c>
      <c r="N30" s="118" t="s">
        <v>351</v>
      </c>
      <c r="O30" s="119">
        <f>SUM(Tabla2[[#This Row],[INGRESOS DE FUENTE LOCAL                     (aprobado)]:[RECURSOS ESTATALES (aprobado)]])</f>
        <v>1090000</v>
      </c>
      <c r="P30" s="119">
        <v>0</v>
      </c>
      <c r="Q30" s="119">
        <v>0</v>
      </c>
      <c r="R30" s="119">
        <v>0</v>
      </c>
      <c r="S30" s="120">
        <v>1090000</v>
      </c>
      <c r="T30" s="121">
        <v>0</v>
      </c>
      <c r="U30" s="129"/>
      <c r="V30" s="119">
        <f>SUM(Tabla2[[#This Row],[INGRESOS DE FUENTE LOCAL            (modificado)]:[RECURSOS ESTATALES (modificado)]])</f>
        <v>0</v>
      </c>
      <c r="W30" s="119">
        <f>SUM(Tabla2[[#This Row],[PARTICIPACIONES (modificado)]:[RECURSOS ESTATALES (modificado)]])</f>
        <v>0</v>
      </c>
      <c r="X30" s="119">
        <v>0</v>
      </c>
      <c r="Y30" s="119">
        <v>0</v>
      </c>
      <c r="Z30" s="119">
        <v>0</v>
      </c>
      <c r="AA30" s="119">
        <v>0</v>
      </c>
      <c r="AB30" s="119">
        <f>SUM(Tabla2[[#This Row],[INGRESOS DE FUENTE LOCAL       (comprometido)]:[RECURSOS ESTATALES (comprometido)]])</f>
        <v>0</v>
      </c>
      <c r="AC30" s="119">
        <v>0</v>
      </c>
      <c r="AD30" s="119">
        <v>0</v>
      </c>
      <c r="AE30" s="119">
        <v>0</v>
      </c>
      <c r="AF30" s="119">
        <v>0</v>
      </c>
      <c r="AG30" s="119">
        <v>0</v>
      </c>
      <c r="AH30" s="119">
        <f>SUM(Tabla2[[#This Row],[INGRESOS DE FUENTE LOCAL              (devengado)]:[RECURSOS ESTATALES (devengado)]])</f>
        <v>0</v>
      </c>
      <c r="AI30" s="119">
        <v>0</v>
      </c>
      <c r="AJ30" s="119">
        <v>0</v>
      </c>
      <c r="AK30" s="119">
        <v>0</v>
      </c>
      <c r="AL30" s="119">
        <v>0</v>
      </c>
      <c r="AM30" s="119">
        <v>0</v>
      </c>
      <c r="AN30" s="119">
        <f>SUM(Tabla2[[#This Row],[INGRESOS DE FUENTE LOCAL                 (ejercido)]:[RECURSOS ESTATALES (ejercido)]])</f>
        <v>0</v>
      </c>
      <c r="AO30" s="119">
        <v>0</v>
      </c>
      <c r="AP30" s="119">
        <v>0</v>
      </c>
      <c r="AQ30" s="119">
        <v>0</v>
      </c>
      <c r="AR30" s="119">
        <v>0</v>
      </c>
      <c r="AS30" s="119">
        <v>0</v>
      </c>
      <c r="AT30" s="119">
        <f t="shared" si="1"/>
        <v>0</v>
      </c>
      <c r="AU30" s="119">
        <v>0</v>
      </c>
      <c r="AV30" s="119">
        <v>0</v>
      </c>
      <c r="AW30" s="119">
        <v>0</v>
      </c>
      <c r="AX30" s="119">
        <v>0</v>
      </c>
      <c r="AY30" s="119">
        <v>0</v>
      </c>
      <c r="AZ30" s="123"/>
      <c r="BA30" s="119">
        <f>SUM(Tabla3[[#This Row],[INGRESOS DE FUENTE LOCAL                          (por ejercer)]:[RECURSOS ESTATALES        (por ejercer)]])</f>
        <v>0</v>
      </c>
      <c r="BB30" s="119">
        <v>0</v>
      </c>
      <c r="BC30" s="119">
        <v>0</v>
      </c>
      <c r="BD30" s="119">
        <v>0</v>
      </c>
      <c r="BE30" s="119">
        <f>Tabla2[[#This Row],[RECURSOS FEDERALES CONVENIDOS (comprometido)]]-Tabla3[[#This Row],[RECURSOS FEDERALES CONVENIDOS (pagado)]]</f>
        <v>0</v>
      </c>
      <c r="BF30" s="119">
        <v>0</v>
      </c>
    </row>
    <row r="31" spans="1:61" ht="383.25" customHeight="1" x14ac:dyDescent="0.3">
      <c r="A31" s="110" t="s">
        <v>309</v>
      </c>
      <c r="B31" s="111" t="s">
        <v>268</v>
      </c>
      <c r="C31" s="111" t="s">
        <v>268</v>
      </c>
      <c r="D31" s="111" t="s">
        <v>312</v>
      </c>
      <c r="E31" s="112" t="s">
        <v>274</v>
      </c>
      <c r="F31" s="113" t="s">
        <v>333</v>
      </c>
      <c r="G31" s="111" t="s">
        <v>340</v>
      </c>
      <c r="H31" s="114">
        <v>520</v>
      </c>
      <c r="I31" s="115" t="s">
        <v>275</v>
      </c>
      <c r="J31" s="116">
        <v>61306</v>
      </c>
      <c r="K31" s="117" t="s">
        <v>276</v>
      </c>
      <c r="L31" s="116" t="s">
        <v>370</v>
      </c>
      <c r="M31" s="117" t="s">
        <v>277</v>
      </c>
      <c r="N31" s="118" t="s">
        <v>351</v>
      </c>
      <c r="O31" s="119">
        <f>SUM(Tabla2[[#This Row],[INGRESOS DE FUENTE LOCAL                     (aprobado)]:[RECURSOS ESTATALES (aprobado)]])</f>
        <v>270000</v>
      </c>
      <c r="P31" s="119">
        <v>0</v>
      </c>
      <c r="Q31" s="119">
        <v>0</v>
      </c>
      <c r="R31" s="119">
        <v>0</v>
      </c>
      <c r="S31" s="120">
        <v>270000</v>
      </c>
      <c r="T31" s="121">
        <v>0</v>
      </c>
      <c r="U31" s="129"/>
      <c r="V31" s="119">
        <f>SUM(Tabla2[[#This Row],[INGRESOS DE FUENTE LOCAL            (modificado)]:[RECURSOS ESTATALES (modificado)]])</f>
        <v>0</v>
      </c>
      <c r="W31" s="119">
        <f>SUM(Tabla2[[#This Row],[PARTICIPACIONES (modificado)]:[RECURSOS ESTATALES (modificado)]])</f>
        <v>0</v>
      </c>
      <c r="X31" s="119">
        <v>0</v>
      </c>
      <c r="Y31" s="119">
        <v>0</v>
      </c>
      <c r="Z31" s="119">
        <v>0</v>
      </c>
      <c r="AA31" s="119">
        <v>0</v>
      </c>
      <c r="AB31" s="119">
        <f>SUM(Tabla2[[#This Row],[INGRESOS DE FUENTE LOCAL       (comprometido)]:[RECURSOS ESTATALES (comprometido)]])</f>
        <v>270000</v>
      </c>
      <c r="AC31" s="119">
        <v>0</v>
      </c>
      <c r="AD31" s="119">
        <v>0</v>
      </c>
      <c r="AE31" s="119">
        <v>0</v>
      </c>
      <c r="AF31" s="119">
        <v>270000</v>
      </c>
      <c r="AG31" s="119">
        <v>0</v>
      </c>
      <c r="AH31" s="119">
        <f>SUM(Tabla2[[#This Row],[INGRESOS DE FUENTE LOCAL              (devengado)]:[RECURSOS ESTATALES (devengado)]])</f>
        <v>270000</v>
      </c>
      <c r="AI31" s="119">
        <v>0</v>
      </c>
      <c r="AJ31" s="119">
        <v>0</v>
      </c>
      <c r="AK31" s="119">
        <v>0</v>
      </c>
      <c r="AL31" s="119">
        <f>Tabla2[[#This Row],[RECURSOS FEDERALES CONVENIDOS (comprometido)]]</f>
        <v>270000</v>
      </c>
      <c r="AM31" s="119">
        <v>0</v>
      </c>
      <c r="AN31" s="119">
        <f>SUM(Tabla2[[#This Row],[INGRESOS DE FUENTE LOCAL                 (ejercido)]:[RECURSOS ESTATALES (ejercido)]])</f>
        <v>270000</v>
      </c>
      <c r="AO31" s="119">
        <v>0</v>
      </c>
      <c r="AP31" s="119">
        <v>0</v>
      </c>
      <c r="AQ31" s="119">
        <v>0</v>
      </c>
      <c r="AR31" s="119">
        <f>Tabla2[[#This Row],[RECURSOS FEDERALES CONVENIDOS       (devengado)]]</f>
        <v>270000</v>
      </c>
      <c r="AS31" s="119">
        <v>0</v>
      </c>
      <c r="AT31" s="119">
        <f t="shared" si="1"/>
        <v>270000</v>
      </c>
      <c r="AU31" s="119">
        <v>0</v>
      </c>
      <c r="AV31" s="119">
        <v>0</v>
      </c>
      <c r="AW31" s="119">
        <v>0</v>
      </c>
      <c r="AX31" s="119">
        <f>Tabla2[[#This Row],[RECURSOS FEDERALES CONVENIDOS         (ejercido)]]</f>
        <v>270000</v>
      </c>
      <c r="AY31" s="119">
        <v>0</v>
      </c>
      <c r="AZ31" s="123"/>
      <c r="BA31" s="119">
        <f>SUM(Tabla3[[#This Row],[INGRESOS DE FUENTE LOCAL                          (por ejercer)]:[RECURSOS ESTATALES        (por ejercer)]])</f>
        <v>0</v>
      </c>
      <c r="BB31" s="119">
        <v>0</v>
      </c>
      <c r="BC31" s="119">
        <v>0</v>
      </c>
      <c r="BD31" s="119">
        <v>0</v>
      </c>
      <c r="BE31" s="119">
        <f>Tabla2[[#This Row],[RECURSOS FEDERALES CONVENIDOS (comprometido)]]-Tabla3[[#This Row],[RECURSOS FEDERALES CONVENIDOS (pagado)]]</f>
        <v>0</v>
      </c>
      <c r="BF31" s="119">
        <v>0</v>
      </c>
    </row>
    <row r="32" spans="1:61" ht="408.75" customHeight="1" x14ac:dyDescent="0.3">
      <c r="A32" s="110" t="s">
        <v>310</v>
      </c>
      <c r="B32" s="111" t="s">
        <v>268</v>
      </c>
      <c r="C32" s="111" t="s">
        <v>268</v>
      </c>
      <c r="D32" s="111" t="s">
        <v>312</v>
      </c>
      <c r="E32" s="112" t="s">
        <v>274</v>
      </c>
      <c r="F32" s="113" t="s">
        <v>334</v>
      </c>
      <c r="G32" s="111" t="s">
        <v>340</v>
      </c>
      <c r="H32" s="126" t="s">
        <v>347</v>
      </c>
      <c r="I32" s="126" t="s">
        <v>348</v>
      </c>
      <c r="J32" s="116">
        <v>61605</v>
      </c>
      <c r="K32" s="117" t="s">
        <v>276</v>
      </c>
      <c r="L32" s="116" t="s">
        <v>361</v>
      </c>
      <c r="M32" s="117" t="s">
        <v>277</v>
      </c>
      <c r="N32" s="117"/>
      <c r="O32" s="119">
        <f>SUM(Tabla2[[#This Row],[INGRESOS DE FUENTE LOCAL                     (aprobado)]:[RECURSOS ESTATALES (aprobado)]])</f>
        <v>0</v>
      </c>
      <c r="P32" s="119">
        <v>0</v>
      </c>
      <c r="Q32" s="119">
        <v>0</v>
      </c>
      <c r="R32" s="119">
        <v>0</v>
      </c>
      <c r="S32" s="120">
        <v>0</v>
      </c>
      <c r="T32" s="121">
        <v>0</v>
      </c>
      <c r="U32" s="118" t="s">
        <v>352</v>
      </c>
      <c r="V32" s="119">
        <f>SUM(Tabla2[[#This Row],[INGRESOS DE FUENTE LOCAL            (modificado)]:[RECURSOS ESTATALES (modificado)]])</f>
        <v>317500</v>
      </c>
      <c r="W32" s="119">
        <v>0</v>
      </c>
      <c r="X32" s="119">
        <v>0</v>
      </c>
      <c r="Y32" s="119">
        <v>0</v>
      </c>
      <c r="Z32" s="119">
        <v>317500</v>
      </c>
      <c r="AA32" s="123">
        <v>0</v>
      </c>
      <c r="AB32" s="119">
        <f>SUM(Tabla2[[#This Row],[INGRESOS DE FUENTE LOCAL       (comprometido)]:[RECURSOS ESTATALES (comprometido)]])</f>
        <v>317182.5</v>
      </c>
      <c r="AC32" s="119">
        <v>0</v>
      </c>
      <c r="AD32" s="119">
        <v>0</v>
      </c>
      <c r="AE32" s="119">
        <v>0</v>
      </c>
      <c r="AF32" s="119">
        <v>317182.5</v>
      </c>
      <c r="AG32" s="119">
        <v>0</v>
      </c>
      <c r="AH32" s="119">
        <f>SUM(Tabla2[[#This Row],[INGRESOS DE FUENTE LOCAL              (devengado)]:[RECURSOS ESTATALES (devengado)]])</f>
        <v>317182.5</v>
      </c>
      <c r="AI32" s="119">
        <v>0</v>
      </c>
      <c r="AJ32" s="119">
        <v>0</v>
      </c>
      <c r="AK32" s="119">
        <v>0</v>
      </c>
      <c r="AL32" s="119">
        <v>317182.5</v>
      </c>
      <c r="AM32" s="119">
        <v>0</v>
      </c>
      <c r="AN32" s="119">
        <f>SUM(Tabla2[[#This Row],[INGRESOS DE FUENTE LOCAL                 (ejercido)]:[RECURSOS ESTATALES (ejercido)]])</f>
        <v>317182.5</v>
      </c>
      <c r="AO32" s="119">
        <v>0</v>
      </c>
      <c r="AP32" s="119">
        <v>0</v>
      </c>
      <c r="AQ32" s="119">
        <v>0</v>
      </c>
      <c r="AR32" s="119">
        <v>317182.5</v>
      </c>
      <c r="AS32" s="119">
        <v>0</v>
      </c>
      <c r="AT32" s="119">
        <f t="shared" si="1"/>
        <v>317182.5</v>
      </c>
      <c r="AU32" s="119">
        <v>0</v>
      </c>
      <c r="AV32" s="119">
        <v>0</v>
      </c>
      <c r="AW32" s="119">
        <v>0</v>
      </c>
      <c r="AX32" s="119">
        <v>317182.5</v>
      </c>
      <c r="AY32" s="119">
        <v>0</v>
      </c>
      <c r="AZ32" s="123"/>
      <c r="BA32" s="119">
        <f>SUM(Tabla3[[#This Row],[INGRESOS DE FUENTE LOCAL                          (por ejercer)]:[RECURSOS ESTATALES        (por ejercer)]])</f>
        <v>0</v>
      </c>
      <c r="BB32" s="119">
        <v>0</v>
      </c>
      <c r="BC32" s="119">
        <v>0</v>
      </c>
      <c r="BD32" s="119">
        <v>0</v>
      </c>
      <c r="BE32" s="119">
        <f>Tabla2[[#This Row],[RECURSOS FEDERALES CONVENIDOS (comprometido)]]-Tabla3[[#This Row],[RECURSOS FEDERALES CONVENIDOS (pagado)]]</f>
        <v>0</v>
      </c>
      <c r="BF32" s="119">
        <f>Tabla2[[#This Row],[RECURSOS ESTATALES (comprometido)]]-Tabla3[[#This Row],[RECURSOS ESTATALES (pagado)]]</f>
        <v>0</v>
      </c>
    </row>
    <row r="33" spans="1:58" ht="186.75" customHeight="1" x14ac:dyDescent="0.3">
      <c r="A33" s="110" t="s">
        <v>358</v>
      </c>
      <c r="B33" s="111" t="s">
        <v>268</v>
      </c>
      <c r="C33" s="111" t="s">
        <v>271</v>
      </c>
      <c r="D33" s="111" t="s">
        <v>311</v>
      </c>
      <c r="E33" s="112" t="s">
        <v>274</v>
      </c>
      <c r="F33" s="130" t="s">
        <v>356</v>
      </c>
      <c r="G33" s="126" t="s">
        <v>357</v>
      </c>
      <c r="H33" s="114">
        <v>520</v>
      </c>
      <c r="I33" s="115" t="s">
        <v>275</v>
      </c>
      <c r="J33" s="116">
        <v>61305</v>
      </c>
      <c r="K33" s="117" t="s">
        <v>276</v>
      </c>
      <c r="L33" s="116" t="s">
        <v>370</v>
      </c>
      <c r="M33" s="117" t="s">
        <v>277</v>
      </c>
      <c r="N33" s="117"/>
      <c r="O33" s="119">
        <f>SUM(Tabla2[[#This Row],[INGRESOS DE FUENTE LOCAL                     (aprobado)]:[RECURSOS ESTATALES (aprobado)]])</f>
        <v>0</v>
      </c>
      <c r="P33" s="119">
        <v>0</v>
      </c>
      <c r="Q33" s="119">
        <v>0</v>
      </c>
      <c r="R33" s="119">
        <v>0</v>
      </c>
      <c r="S33" s="131">
        <v>0</v>
      </c>
      <c r="T33" s="121">
        <v>0</v>
      </c>
      <c r="U33" s="118" t="s">
        <v>360</v>
      </c>
      <c r="V33" s="119">
        <f>SUM(Tabla2[[#This Row],[INGRESOS DE FUENTE LOCAL            (modificado)]:[RECURSOS ESTATALES (modificado)]])</f>
        <v>1132014.3999999999</v>
      </c>
      <c r="W33" s="119">
        <v>0</v>
      </c>
      <c r="X33" s="119">
        <v>0</v>
      </c>
      <c r="Y33" s="119">
        <v>0</v>
      </c>
      <c r="Z33" s="120">
        <v>1132014.3999999999</v>
      </c>
      <c r="AA33" s="119">
        <v>0</v>
      </c>
      <c r="AB33" s="119">
        <f>SUM(Tabla2[[#This Row],[INGRESOS DE FUENTE LOCAL       (comprometido)]:[RECURSOS ESTATALES (comprometido)]])</f>
        <v>1132014.3999999999</v>
      </c>
      <c r="AC33" s="119">
        <v>0</v>
      </c>
      <c r="AD33" s="119">
        <v>0</v>
      </c>
      <c r="AE33" s="119">
        <v>0</v>
      </c>
      <c r="AF33" s="119">
        <f>Tabla2[[#This Row],[RECURSOS FEDERALES CONVENIDOS     (modificado)]]</f>
        <v>1132014.3999999999</v>
      </c>
      <c r="AG33" s="119">
        <v>0</v>
      </c>
      <c r="AH33" s="119">
        <f>SUM(Tabla2[[#This Row],[INGRESOS DE FUENTE LOCAL              (devengado)]:[RECURSOS ESTATALES (devengado)]])</f>
        <v>1132014.3999999999</v>
      </c>
      <c r="AI33" s="119">
        <v>0</v>
      </c>
      <c r="AJ33" s="119">
        <v>0</v>
      </c>
      <c r="AK33" s="119">
        <v>0</v>
      </c>
      <c r="AL33" s="119">
        <f>Tabla2[[#This Row],[RECURSOS FEDERALES CONVENIDOS (comprometido)]]</f>
        <v>1132014.3999999999</v>
      </c>
      <c r="AM33" s="119">
        <v>0</v>
      </c>
      <c r="AN33" s="119">
        <f>SUM(Tabla2[[#This Row],[INGRESOS DE FUENTE LOCAL                 (ejercido)]:[RECURSOS ESTATALES (ejercido)]])</f>
        <v>1132014.3999999999</v>
      </c>
      <c r="AO33" s="119">
        <v>0</v>
      </c>
      <c r="AP33" s="119">
        <v>0</v>
      </c>
      <c r="AQ33" s="119">
        <v>0</v>
      </c>
      <c r="AR33" s="119">
        <f>Tabla2[[#This Row],[RECURSOS FEDERALES CONVENIDOS       (devengado)]]</f>
        <v>1132014.3999999999</v>
      </c>
      <c r="AS33" s="119">
        <v>0</v>
      </c>
      <c r="AT33" s="119">
        <f>SUM(AU33:AY33)</f>
        <v>589245.11</v>
      </c>
      <c r="AU33" s="119">
        <v>0</v>
      </c>
      <c r="AV33" s="119">
        <f>SUM(AV8:AV32)</f>
        <v>0</v>
      </c>
      <c r="AW33" s="119">
        <f>SUM(AW8:AW32)</f>
        <v>0</v>
      </c>
      <c r="AX33" s="119">
        <v>589245.11</v>
      </c>
      <c r="AY33" s="119">
        <v>0</v>
      </c>
      <c r="AZ33" s="123"/>
      <c r="BA33" s="119">
        <f>SUM(Tabla3[[#This Row],[INGRESOS DE FUENTE LOCAL                          (por ejercer)]:[RECURSOS ESTATALES        (por ejercer)]])</f>
        <v>542769.28999999992</v>
      </c>
      <c r="BB33" s="119">
        <v>0</v>
      </c>
      <c r="BC33" s="119">
        <v>0</v>
      </c>
      <c r="BD33" s="119">
        <v>0</v>
      </c>
      <c r="BE33" s="119">
        <f>Tabla2[[#This Row],[RECURSOS FEDERALES CONVENIDOS (comprometido)]]-Tabla3[[#This Row],[RECURSOS FEDERALES CONVENIDOS (pagado)]]</f>
        <v>542769.28999999992</v>
      </c>
      <c r="BF33" s="119">
        <v>0</v>
      </c>
    </row>
    <row r="34" spans="1:58" ht="208.5" customHeight="1" x14ac:dyDescent="0.3">
      <c r="A34" s="128" t="s">
        <v>375</v>
      </c>
      <c r="B34" s="111" t="s">
        <v>373</v>
      </c>
      <c r="C34" s="111" t="s">
        <v>373</v>
      </c>
      <c r="D34" s="111" t="s">
        <v>312</v>
      </c>
      <c r="E34" s="112" t="s">
        <v>274</v>
      </c>
      <c r="F34" s="130">
        <v>107</v>
      </c>
      <c r="G34" s="126" t="s">
        <v>363</v>
      </c>
      <c r="H34" s="126" t="s">
        <v>365</v>
      </c>
      <c r="I34" s="126" t="s">
        <v>364</v>
      </c>
      <c r="J34" s="111">
        <v>61212</v>
      </c>
      <c r="K34" s="117" t="s">
        <v>276</v>
      </c>
      <c r="L34" s="111" t="s">
        <v>371</v>
      </c>
      <c r="M34" s="117" t="s">
        <v>277</v>
      </c>
      <c r="N34" s="117"/>
      <c r="O34" s="119">
        <f>SUM(Tabla2[[#This Row],[INGRESOS DE FUENTE LOCAL                     (aprobado)]:[RECURSOS ESTATALES (aprobado)]])</f>
        <v>0</v>
      </c>
      <c r="P34" s="119">
        <v>0</v>
      </c>
      <c r="Q34" s="119">
        <v>0</v>
      </c>
      <c r="R34" s="119">
        <v>0</v>
      </c>
      <c r="S34" s="131">
        <v>0</v>
      </c>
      <c r="T34" s="121">
        <v>0</v>
      </c>
      <c r="U34" s="132" t="s">
        <v>374</v>
      </c>
      <c r="V34" s="119">
        <f>SUM(Tabla2[[#This Row],[INGRESOS DE FUENTE LOCAL            (modificado)]:[RECURSOS ESTATALES (modificado)]])</f>
        <v>443141.56</v>
      </c>
      <c r="W34" s="119">
        <v>0</v>
      </c>
      <c r="X34" s="119">
        <v>443141.56</v>
      </c>
      <c r="Y34" s="119">
        <v>0</v>
      </c>
      <c r="Z34" s="119">
        <v>0</v>
      </c>
      <c r="AA34" s="119">
        <v>0</v>
      </c>
      <c r="AB34" s="119">
        <f>SUM(Tabla2[[#This Row],[INGRESOS DE FUENTE LOCAL       (comprometido)]:[RECURSOS ESTATALES (comprometido)]])</f>
        <v>443141.56</v>
      </c>
      <c r="AC34" s="119">
        <v>0</v>
      </c>
      <c r="AD34" s="119">
        <v>443141.56</v>
      </c>
      <c r="AE34" s="119">
        <v>0</v>
      </c>
      <c r="AF34" s="119">
        <v>0</v>
      </c>
      <c r="AG34" s="119">
        <v>0</v>
      </c>
      <c r="AH34" s="119">
        <f>SUM(Tabla2[[#This Row],[INGRESOS DE FUENTE LOCAL              (devengado)]:[RECURSOS ESTATALES (devengado)]])</f>
        <v>443141.56</v>
      </c>
      <c r="AI34" s="119">
        <f>SUM(AG28:AG33)</f>
        <v>0</v>
      </c>
      <c r="AJ34" s="119">
        <v>443141.56</v>
      </c>
      <c r="AK34" s="119">
        <v>0</v>
      </c>
      <c r="AL34" s="119">
        <v>0</v>
      </c>
      <c r="AM34" s="119">
        <v>0</v>
      </c>
      <c r="AN34" s="119">
        <f>SUM(Tabla2[[#This Row],[INGRESOS DE FUENTE LOCAL                 (ejercido)]:[RECURSOS ESTATALES (ejercido)]])</f>
        <v>443141.56</v>
      </c>
      <c r="AO34" s="119">
        <f>SUM(AM28:AM33)</f>
        <v>0</v>
      </c>
      <c r="AP34" s="119">
        <v>443141.56</v>
      </c>
      <c r="AQ34" s="119">
        <v>0</v>
      </c>
      <c r="AR34" s="119">
        <v>0</v>
      </c>
      <c r="AS34" s="119">
        <v>0</v>
      </c>
      <c r="AT34" s="119">
        <f>SUM(AU34:AY34)</f>
        <v>150649.35</v>
      </c>
      <c r="AU34" s="119">
        <f>SUM(AS28:AS33)</f>
        <v>0</v>
      </c>
      <c r="AV34" s="119">
        <v>150649.35</v>
      </c>
      <c r="AW34" s="119">
        <f t="shared" ref="AW34:BF34" si="2">SUM(AW8:AW33)</f>
        <v>0</v>
      </c>
      <c r="AX34" s="119">
        <v>0</v>
      </c>
      <c r="AY34" s="119">
        <v>0</v>
      </c>
      <c r="AZ34" s="119">
        <f t="shared" si="2"/>
        <v>0</v>
      </c>
      <c r="BA34" s="119">
        <f>SUM(Tabla3[[#This Row],[INGRESOS DE FUENTE LOCAL                          (por ejercer)]:[RECURSOS ESTATALES        (por ejercer)]])</f>
        <v>292492.20999999996</v>
      </c>
      <c r="BB34" s="119">
        <f t="shared" si="2"/>
        <v>0</v>
      </c>
      <c r="BC34" s="119">
        <f>Tabla2[[#This Row],[PARTICIPACIONES (comprometido)]]-Tabla3[[#This Row],[PARTICIPACIONES (pagado)]]</f>
        <v>292492.20999999996</v>
      </c>
      <c r="BD34" s="119">
        <f t="shared" si="2"/>
        <v>0</v>
      </c>
      <c r="BE34" s="119">
        <v>0</v>
      </c>
      <c r="BF34" s="119">
        <f t="shared" si="2"/>
        <v>0</v>
      </c>
    </row>
    <row r="35" spans="1:58" x14ac:dyDescent="0.3">
      <c r="A35" s="82"/>
      <c r="B35" s="80"/>
      <c r="C35" s="80"/>
      <c r="D35" s="80"/>
      <c r="E35" s="80"/>
      <c r="F35" s="80"/>
      <c r="G35" s="101"/>
      <c r="H35" s="101"/>
      <c r="I35" s="101"/>
      <c r="J35" s="106"/>
      <c r="K35" s="81"/>
      <c r="L35" s="80"/>
      <c r="M35" s="102"/>
      <c r="N35" s="102"/>
      <c r="O35" s="84">
        <f>SUM(O8:O34)</f>
        <v>20402111</v>
      </c>
      <c r="P35" s="84">
        <f t="shared" ref="P35:T35" si="3">SUM(P8:P34)</f>
        <v>0</v>
      </c>
      <c r="Q35" s="84">
        <f t="shared" si="3"/>
        <v>0</v>
      </c>
      <c r="R35" s="84">
        <f t="shared" si="3"/>
        <v>0</v>
      </c>
      <c r="S35" s="84">
        <f t="shared" si="3"/>
        <v>15829648</v>
      </c>
      <c r="T35" s="84">
        <f t="shared" si="3"/>
        <v>4572463</v>
      </c>
      <c r="U35" s="83"/>
      <c r="V35" s="84">
        <f t="shared" ref="V35:BF35" si="4">SUM(V8:V34)</f>
        <v>1904380.24</v>
      </c>
      <c r="W35" s="84">
        <f t="shared" si="4"/>
        <v>0</v>
      </c>
      <c r="X35" s="84">
        <f t="shared" si="4"/>
        <v>443141.56</v>
      </c>
      <c r="Y35" s="84">
        <f t="shared" si="4"/>
        <v>0</v>
      </c>
      <c r="Z35" s="84">
        <f t="shared" si="4"/>
        <v>1449514.4</v>
      </c>
      <c r="AA35" s="84">
        <f t="shared" si="4"/>
        <v>11724.280000000028</v>
      </c>
      <c r="AB35" s="84">
        <f t="shared" si="4"/>
        <v>13690272.700000001</v>
      </c>
      <c r="AC35" s="84">
        <f t="shared" si="4"/>
        <v>0</v>
      </c>
      <c r="AD35" s="84">
        <f t="shared" si="4"/>
        <v>443141.56</v>
      </c>
      <c r="AE35" s="84">
        <f t="shared" si="4"/>
        <v>0</v>
      </c>
      <c r="AF35" s="84">
        <f t="shared" si="4"/>
        <v>13032131.140000001</v>
      </c>
      <c r="AG35" s="84">
        <f t="shared" si="4"/>
        <v>215000</v>
      </c>
      <c r="AH35" s="84">
        <f t="shared" si="4"/>
        <v>13690272.700000001</v>
      </c>
      <c r="AI35" s="84">
        <f t="shared" si="4"/>
        <v>0</v>
      </c>
      <c r="AJ35" s="84">
        <f t="shared" si="4"/>
        <v>443141.56</v>
      </c>
      <c r="AK35" s="84">
        <f t="shared" si="4"/>
        <v>0</v>
      </c>
      <c r="AL35" s="84">
        <f t="shared" si="4"/>
        <v>13032131.140000001</v>
      </c>
      <c r="AM35" s="84">
        <f t="shared" si="4"/>
        <v>215000</v>
      </c>
      <c r="AN35" s="84">
        <f t="shared" si="4"/>
        <v>13690272.700000001</v>
      </c>
      <c r="AO35" s="84">
        <f t="shared" si="4"/>
        <v>0</v>
      </c>
      <c r="AP35" s="84">
        <f t="shared" si="4"/>
        <v>443141.56</v>
      </c>
      <c r="AQ35" s="84">
        <f t="shared" si="4"/>
        <v>0</v>
      </c>
      <c r="AR35" s="84">
        <f t="shared" si="4"/>
        <v>11952131.140000001</v>
      </c>
      <c r="AS35" s="84">
        <f t="shared" si="4"/>
        <v>1295000</v>
      </c>
      <c r="AT35" s="84">
        <f t="shared" si="4"/>
        <v>12371597.039999999</v>
      </c>
      <c r="AU35" s="84">
        <f t="shared" si="4"/>
        <v>0</v>
      </c>
      <c r="AV35" s="84">
        <f t="shared" si="4"/>
        <v>150649.35</v>
      </c>
      <c r="AW35" s="84">
        <f t="shared" si="4"/>
        <v>0</v>
      </c>
      <c r="AX35" s="84">
        <f t="shared" si="4"/>
        <v>12005947.689999999</v>
      </c>
      <c r="AY35" s="84">
        <f t="shared" si="4"/>
        <v>215000</v>
      </c>
      <c r="AZ35" s="84"/>
      <c r="BA35" s="84">
        <f t="shared" si="4"/>
        <v>1318675.6599999999</v>
      </c>
      <c r="BB35" s="84">
        <f t="shared" si="4"/>
        <v>0</v>
      </c>
      <c r="BC35" s="84">
        <f t="shared" si="4"/>
        <v>292492.20999999996</v>
      </c>
      <c r="BD35" s="84">
        <f t="shared" si="4"/>
        <v>0</v>
      </c>
      <c r="BE35" s="84">
        <f t="shared" si="4"/>
        <v>1026183.45</v>
      </c>
      <c r="BF35" s="84">
        <f t="shared" si="4"/>
        <v>0</v>
      </c>
    </row>
    <row r="36" spans="1:58" x14ac:dyDescent="0.3">
      <c r="A36" s="22" t="s">
        <v>124</v>
      </c>
      <c r="B36" s="25"/>
      <c r="C36" s="25"/>
      <c r="D36" s="25"/>
      <c r="E36" s="25"/>
      <c r="F36" s="25"/>
      <c r="G36" s="25"/>
      <c r="H36" s="25"/>
      <c r="I36" s="25"/>
      <c r="K36" s="25"/>
      <c r="L36" s="25"/>
      <c r="M36" s="25"/>
      <c r="N36" s="31"/>
      <c r="O36" s="31"/>
      <c r="P36" s="31"/>
      <c r="Q36" s="31"/>
      <c r="R36" s="31"/>
      <c r="S36" s="31"/>
      <c r="T36" s="31"/>
      <c r="U36" s="31"/>
      <c r="V36" s="31"/>
      <c r="W36" s="31"/>
      <c r="X36" s="31"/>
      <c r="Y36" s="31"/>
      <c r="Z36" s="31"/>
      <c r="AA36" s="31"/>
      <c r="AB36" s="31"/>
      <c r="AC36" s="31"/>
      <c r="AD36" s="31"/>
      <c r="AE36" s="31"/>
      <c r="AV36" s="92"/>
      <c r="AW36" s="92"/>
      <c r="AX36" s="92"/>
      <c r="AY36" s="92"/>
      <c r="AZ36" s="93"/>
      <c r="BA36" s="92"/>
      <c r="BB36" s="92"/>
      <c r="BC36" s="92"/>
      <c r="BD36" s="92"/>
      <c r="BE36" s="92"/>
      <c r="BF36" s="94"/>
    </row>
    <row r="37" spans="1:58" x14ac:dyDescent="0.3">
      <c r="A37" s="25" t="s">
        <v>353</v>
      </c>
      <c r="B37" s="91"/>
      <c r="C37" s="25"/>
      <c r="D37" s="25"/>
      <c r="E37" s="25"/>
      <c r="F37" s="25"/>
      <c r="G37" s="25"/>
      <c r="H37" s="25"/>
      <c r="K37" s="25"/>
      <c r="L37" s="25"/>
      <c r="M37" s="25"/>
      <c r="N37" s="31"/>
      <c r="O37" s="31"/>
      <c r="P37" s="31"/>
      <c r="Q37" s="31"/>
      <c r="R37" s="31"/>
      <c r="S37" s="31"/>
      <c r="T37" s="31"/>
      <c r="U37" s="31"/>
      <c r="V37" s="31"/>
      <c r="W37" s="31"/>
      <c r="X37" s="31"/>
      <c r="Y37" s="31"/>
      <c r="Z37" s="31"/>
      <c r="AA37" s="31"/>
      <c r="AB37" s="31"/>
      <c r="AC37" s="31"/>
      <c r="AD37" s="31"/>
      <c r="AE37" s="31"/>
      <c r="AV37" s="92"/>
      <c r="AW37" s="92"/>
      <c r="AX37" s="92"/>
      <c r="AY37" s="92"/>
      <c r="AZ37" s="92"/>
      <c r="BA37" s="92"/>
      <c r="BB37" s="92"/>
      <c r="BC37" s="92"/>
      <c r="BD37" s="92"/>
      <c r="BE37" s="92"/>
      <c r="BF37" s="92"/>
    </row>
    <row r="38" spans="1:58" x14ac:dyDescent="0.3">
      <c r="A38" s="25" t="s">
        <v>354</v>
      </c>
      <c r="B38" s="95"/>
      <c r="C38" s="25"/>
      <c r="D38" s="25"/>
      <c r="E38" s="25"/>
      <c r="F38" s="25"/>
      <c r="G38" s="25"/>
      <c r="H38" s="25"/>
      <c r="K38" s="25"/>
      <c r="L38" s="25"/>
      <c r="M38" s="25"/>
      <c r="N38" s="31"/>
      <c r="O38" s="31"/>
      <c r="P38" s="31"/>
      <c r="Q38" s="31"/>
      <c r="R38" s="31"/>
      <c r="S38" s="31"/>
      <c r="T38" s="31"/>
      <c r="U38" s="31"/>
      <c r="V38" s="31"/>
      <c r="W38" s="31"/>
      <c r="X38" s="31"/>
      <c r="Y38" s="31"/>
      <c r="Z38" s="31"/>
      <c r="AA38" s="31"/>
      <c r="AB38" s="31"/>
      <c r="AC38" s="31"/>
      <c r="AD38" s="31"/>
      <c r="AE38" s="31"/>
      <c r="AV38" s="96"/>
      <c r="AW38" s="96"/>
      <c r="AX38" s="96"/>
      <c r="AY38" s="96"/>
    </row>
    <row r="39" spans="1:58" x14ac:dyDescent="0.3">
      <c r="A39" s="25" t="s">
        <v>355</v>
      </c>
      <c r="B39" s="95"/>
      <c r="C39" s="25"/>
      <c r="D39" s="25"/>
      <c r="E39" s="25"/>
      <c r="F39" s="25"/>
      <c r="G39" s="25"/>
      <c r="H39" s="25"/>
      <c r="K39" s="25"/>
      <c r="L39" s="25"/>
      <c r="M39" s="25"/>
      <c r="N39" s="31"/>
      <c r="O39" s="31"/>
      <c r="P39" s="31"/>
      <c r="Q39" s="31"/>
      <c r="R39" s="31"/>
      <c r="S39" s="31"/>
      <c r="T39" s="31"/>
      <c r="U39" s="31"/>
      <c r="V39" s="31"/>
      <c r="W39" s="31"/>
      <c r="X39" s="31"/>
      <c r="Y39" s="31"/>
      <c r="Z39" s="31"/>
      <c r="AA39" s="31"/>
      <c r="AB39" s="31"/>
      <c r="AC39" s="31"/>
      <c r="AD39" s="31"/>
      <c r="AE39" s="31"/>
      <c r="AV39" s="96"/>
      <c r="AW39" s="96"/>
      <c r="AX39" s="96"/>
      <c r="AY39" s="96"/>
    </row>
    <row r="40" spans="1:58" x14ac:dyDescent="0.3">
      <c r="A40" s="22"/>
      <c r="B40" s="95"/>
      <c r="C40" s="103"/>
      <c r="D40" s="25"/>
      <c r="E40" s="25"/>
      <c r="F40" s="25"/>
      <c r="G40" s="25"/>
      <c r="H40" s="25"/>
      <c r="I40" s="25"/>
      <c r="K40" s="25"/>
      <c r="L40" s="25"/>
      <c r="M40" s="25"/>
      <c r="N40" s="31"/>
      <c r="O40" s="31"/>
      <c r="P40" s="31"/>
      <c r="Q40" s="31"/>
      <c r="R40" s="31"/>
      <c r="S40" s="31"/>
      <c r="T40" s="31"/>
      <c r="U40" s="31"/>
      <c r="V40" s="31"/>
      <c r="W40" s="31"/>
      <c r="X40" s="31"/>
      <c r="Y40" s="31"/>
      <c r="Z40" s="31"/>
      <c r="AA40" s="31"/>
      <c r="AB40" s="31"/>
      <c r="AC40" s="31"/>
      <c r="AD40" s="31"/>
      <c r="AE40" s="31"/>
      <c r="AV40" s="96"/>
      <c r="AW40" s="96"/>
      <c r="AX40" s="96"/>
      <c r="AY40" s="96"/>
    </row>
    <row r="41" spans="1:58" x14ac:dyDescent="0.3">
      <c r="A41" s="22"/>
      <c r="B41" s="95"/>
      <c r="C41" s="25"/>
      <c r="D41" s="25"/>
      <c r="E41" s="25"/>
      <c r="F41" s="25"/>
      <c r="G41" s="25"/>
      <c r="H41" s="25"/>
      <c r="I41" s="25"/>
      <c r="K41" s="25"/>
      <c r="L41" s="25"/>
      <c r="M41" s="25"/>
      <c r="N41" s="31"/>
      <c r="O41" s="31"/>
      <c r="P41" s="31"/>
      <c r="Q41" s="31"/>
      <c r="R41" s="31"/>
      <c r="S41" s="31"/>
      <c r="T41" s="31"/>
      <c r="U41" s="31"/>
      <c r="V41" s="31"/>
      <c r="W41" s="31"/>
      <c r="X41" s="31"/>
      <c r="Y41" s="31"/>
      <c r="Z41" s="31"/>
      <c r="AA41" s="31"/>
      <c r="AB41" s="31"/>
      <c r="AC41" s="31"/>
      <c r="AD41" s="31"/>
      <c r="AE41" s="31"/>
      <c r="AV41" s="96"/>
      <c r="AW41" s="96"/>
      <c r="AX41" s="96"/>
      <c r="AY41" s="96"/>
    </row>
    <row r="42" spans="1:58" x14ac:dyDescent="0.3">
      <c r="A42" s="24"/>
      <c r="B42" s="97" t="s">
        <v>282</v>
      </c>
      <c r="C42" s="97"/>
      <c r="D42" s="25"/>
      <c r="E42" s="25"/>
      <c r="F42" s="25"/>
      <c r="G42" s="25"/>
      <c r="H42" s="25"/>
      <c r="I42" s="25"/>
      <c r="K42" s="25"/>
      <c r="L42" s="25"/>
      <c r="M42" s="25"/>
      <c r="N42" s="31"/>
      <c r="O42" s="31"/>
      <c r="P42" s="31"/>
      <c r="Q42" s="31"/>
      <c r="R42" s="31"/>
      <c r="S42" s="31"/>
      <c r="T42" s="31"/>
      <c r="U42" s="31"/>
      <c r="V42" s="31"/>
      <c r="W42" s="31"/>
      <c r="X42" s="31"/>
      <c r="Y42" s="31"/>
      <c r="Z42" s="31"/>
      <c r="AA42" s="31"/>
      <c r="AB42" s="31"/>
      <c r="AC42" s="31"/>
      <c r="AD42" s="31"/>
      <c r="AE42" s="31"/>
      <c r="AV42" s="96"/>
      <c r="AW42" s="96"/>
      <c r="AX42" s="96"/>
      <c r="AY42" s="96"/>
    </row>
    <row r="43" spans="1:58" x14ac:dyDescent="0.3">
      <c r="A43" s="25"/>
      <c r="B43" s="25"/>
      <c r="C43" s="25"/>
      <c r="D43" s="25"/>
      <c r="E43" s="25"/>
      <c r="F43" s="25"/>
      <c r="G43" s="25"/>
      <c r="H43" s="25"/>
      <c r="I43" s="25"/>
      <c r="K43" s="25"/>
      <c r="L43" s="25"/>
      <c r="M43" s="25"/>
      <c r="N43" s="31"/>
      <c r="O43" s="31"/>
      <c r="P43" s="31"/>
      <c r="Q43" s="31"/>
      <c r="R43" s="31"/>
      <c r="S43" s="31"/>
      <c r="T43" s="31"/>
      <c r="U43" s="87"/>
      <c r="V43" s="87"/>
      <c r="W43" s="87"/>
      <c r="X43" s="87"/>
      <c r="Y43" s="87"/>
      <c r="Z43" s="87"/>
      <c r="AA43" s="87"/>
      <c r="AB43" s="87"/>
      <c r="AC43" s="87"/>
      <c r="AD43" s="87"/>
      <c r="AE43" s="87"/>
      <c r="AF43" s="21"/>
      <c r="AG43" s="21"/>
      <c r="AH43" s="21"/>
      <c r="AI43" s="21"/>
      <c r="AJ43" s="21"/>
      <c r="AK43" s="21"/>
      <c r="AL43" s="21"/>
      <c r="AM43" s="21"/>
      <c r="AN43" s="98"/>
      <c r="AO43" s="98"/>
      <c r="AP43" s="98"/>
      <c r="AQ43" s="98"/>
      <c r="AR43" s="98"/>
      <c r="AS43" s="98"/>
      <c r="AT43" s="98"/>
      <c r="AU43" s="98"/>
      <c r="AV43" s="96"/>
      <c r="AW43" s="96"/>
      <c r="AX43" s="96"/>
      <c r="AY43" s="96"/>
    </row>
    <row r="44" spans="1:58" x14ac:dyDescent="0.3">
      <c r="A44" s="170" t="s">
        <v>280</v>
      </c>
      <c r="B44" s="170"/>
      <c r="C44" s="170"/>
      <c r="D44" s="170"/>
      <c r="E44" s="170"/>
      <c r="F44" s="170"/>
      <c r="G44" s="170"/>
      <c r="H44" s="170"/>
      <c r="I44" s="170"/>
      <c r="J44" s="170"/>
      <c r="K44" s="170"/>
      <c r="L44" s="170"/>
      <c r="M44" s="170"/>
      <c r="N44" s="170"/>
      <c r="O44" s="170"/>
      <c r="P44" s="170"/>
      <c r="Q44" s="170"/>
      <c r="R44" s="170"/>
      <c r="S44" s="170"/>
      <c r="T44" s="170"/>
      <c r="U44" s="171" t="s">
        <v>280</v>
      </c>
      <c r="V44" s="171"/>
      <c r="W44" s="171"/>
      <c r="X44" s="171"/>
      <c r="Y44" s="171"/>
      <c r="Z44" s="171"/>
      <c r="AA44" s="171"/>
      <c r="AB44" s="171"/>
      <c r="AC44" s="171"/>
      <c r="AD44" s="171"/>
      <c r="AE44" s="171"/>
      <c r="AF44" s="171"/>
      <c r="AG44" s="171"/>
      <c r="AH44" s="171"/>
      <c r="AI44" s="171"/>
      <c r="AJ44" s="171"/>
      <c r="AK44" s="171"/>
      <c r="AL44" s="171"/>
      <c r="AM44" s="171"/>
      <c r="AN44" s="166"/>
      <c r="AO44" s="166"/>
      <c r="AP44" s="166"/>
      <c r="AQ44" s="99"/>
      <c r="AR44" s="99"/>
      <c r="AS44" s="99"/>
      <c r="AT44" s="99"/>
      <c r="AU44" s="99"/>
      <c r="AV44" s="85"/>
      <c r="AW44" s="85"/>
      <c r="AX44" s="85"/>
      <c r="AY44" s="85"/>
    </row>
    <row r="45" spans="1:58" x14ac:dyDescent="0.3">
      <c r="A45" s="170" t="s">
        <v>378</v>
      </c>
      <c r="B45" s="170"/>
      <c r="C45" s="170"/>
      <c r="D45" s="170"/>
      <c r="E45" s="170"/>
      <c r="F45" s="170"/>
      <c r="G45" s="170"/>
      <c r="H45" s="170"/>
      <c r="I45" s="170"/>
      <c r="J45" s="170"/>
      <c r="K45" s="170"/>
      <c r="L45" s="170"/>
      <c r="M45" s="170"/>
      <c r="N45" s="170"/>
      <c r="O45" s="170"/>
      <c r="P45" s="170"/>
      <c r="Q45" s="170"/>
      <c r="R45" s="170"/>
      <c r="S45" s="170"/>
      <c r="T45" s="170"/>
      <c r="U45" s="171" t="s">
        <v>281</v>
      </c>
      <c r="V45" s="171"/>
      <c r="W45" s="171"/>
      <c r="X45" s="171"/>
      <c r="Y45" s="171"/>
      <c r="Z45" s="171"/>
      <c r="AA45" s="171"/>
      <c r="AB45" s="171"/>
      <c r="AC45" s="171"/>
      <c r="AD45" s="171"/>
      <c r="AE45" s="171"/>
      <c r="AF45" s="171"/>
      <c r="AG45" s="171"/>
      <c r="AH45" s="171"/>
      <c r="AI45" s="171"/>
      <c r="AJ45" s="171"/>
      <c r="AK45" s="171"/>
      <c r="AL45" s="171"/>
      <c r="AM45" s="171"/>
      <c r="AN45" s="164" t="s">
        <v>379</v>
      </c>
      <c r="AO45" s="164"/>
      <c r="AP45" s="164"/>
      <c r="AQ45" s="100"/>
      <c r="AR45" s="100"/>
      <c r="AS45" s="100"/>
      <c r="AT45" s="100"/>
      <c r="AU45" s="100"/>
      <c r="AV45" s="85"/>
      <c r="AW45" s="85"/>
      <c r="AX45" s="85"/>
      <c r="AY45" s="85"/>
    </row>
    <row r="46" spans="1:58" x14ac:dyDescent="0.3">
      <c r="A46" s="170" t="s">
        <v>279</v>
      </c>
      <c r="B46" s="170"/>
      <c r="C46" s="170"/>
      <c r="D46" s="170"/>
      <c r="E46" s="170"/>
      <c r="F46" s="170"/>
      <c r="G46" s="170"/>
      <c r="H46" s="170"/>
      <c r="I46" s="170"/>
      <c r="J46" s="170"/>
      <c r="K46" s="170"/>
      <c r="L46" s="170"/>
      <c r="M46" s="170"/>
      <c r="N46" s="170"/>
      <c r="O46" s="170"/>
      <c r="P46" s="170"/>
      <c r="Q46" s="170"/>
      <c r="R46" s="170"/>
      <c r="S46" s="170"/>
      <c r="T46" s="170"/>
      <c r="U46" s="165" t="s">
        <v>125</v>
      </c>
      <c r="V46" s="165"/>
      <c r="W46" s="165"/>
      <c r="X46" s="165"/>
      <c r="Y46" s="165"/>
      <c r="Z46" s="165"/>
      <c r="AA46" s="165"/>
      <c r="AB46" s="165"/>
      <c r="AC46" s="165"/>
      <c r="AD46" s="165"/>
      <c r="AE46" s="165"/>
      <c r="AF46" s="165"/>
      <c r="AG46" s="165"/>
      <c r="AH46" s="165"/>
      <c r="AI46" s="165"/>
      <c r="AJ46" s="165"/>
      <c r="AK46" s="165"/>
      <c r="AL46" s="165"/>
      <c r="AM46" s="165"/>
      <c r="AN46" s="165" t="s">
        <v>126</v>
      </c>
      <c r="AO46" s="165"/>
      <c r="AP46" s="165"/>
      <c r="AQ46" s="88"/>
      <c r="AR46" s="88"/>
      <c r="AS46" s="88"/>
      <c r="AT46" s="88"/>
      <c r="AU46" s="88"/>
      <c r="AV46" s="85"/>
      <c r="AW46" s="85"/>
      <c r="AX46" s="85"/>
      <c r="AY46" s="85"/>
    </row>
    <row r="47" spans="1:58" x14ac:dyDescent="0.3">
      <c r="A47" s="22"/>
      <c r="B47" s="21"/>
      <c r="C47" s="86"/>
      <c r="D47" s="86"/>
      <c r="E47" s="86"/>
      <c r="F47" s="21"/>
      <c r="G47" s="86"/>
      <c r="H47" s="86"/>
      <c r="I47" s="86"/>
      <c r="J47" s="107"/>
      <c r="K47" s="86"/>
      <c r="L47" s="22"/>
      <c r="M47" s="22"/>
      <c r="N47" s="87"/>
      <c r="O47" s="21"/>
      <c r="P47" s="21"/>
      <c r="Q47" s="21"/>
      <c r="R47" s="21"/>
      <c r="S47" s="21"/>
      <c r="T47" s="87"/>
      <c r="U47" s="21"/>
      <c r="V47" s="21"/>
      <c r="W47" s="21"/>
      <c r="X47" s="21"/>
      <c r="Y47" s="88"/>
      <c r="Z47" s="88"/>
      <c r="AA47" s="86"/>
      <c r="AB47" s="88"/>
      <c r="AC47" s="88"/>
      <c r="AD47" s="88"/>
      <c r="AE47" s="88"/>
      <c r="AF47" s="21"/>
      <c r="AG47" s="21"/>
      <c r="AH47" s="21"/>
      <c r="AI47" s="21"/>
      <c r="AJ47" s="21"/>
      <c r="AK47" s="21"/>
      <c r="AL47" s="21"/>
      <c r="AM47" s="21"/>
      <c r="AN47" s="165" t="s">
        <v>252</v>
      </c>
      <c r="AO47" s="165"/>
      <c r="AP47" s="165"/>
      <c r="AQ47" s="88"/>
      <c r="AR47" s="88"/>
      <c r="AS47" s="88"/>
      <c r="AT47" s="88"/>
      <c r="AU47" s="88"/>
      <c r="AV47" s="85"/>
      <c r="AW47" s="85"/>
      <c r="AX47" s="85"/>
      <c r="AY47" s="85"/>
    </row>
    <row r="48" spans="1:58" x14ac:dyDescent="0.3">
      <c r="B48" s="32"/>
      <c r="C48" s="32"/>
      <c r="D48" s="32"/>
      <c r="E48" s="32"/>
      <c r="F48" s="32"/>
      <c r="G48" s="32"/>
      <c r="H48" s="32"/>
      <c r="I48" s="32"/>
      <c r="J48" s="108"/>
      <c r="K48" s="32"/>
      <c r="L48" s="32"/>
      <c r="M48" s="32"/>
      <c r="N48" s="32"/>
      <c r="O48" s="32"/>
      <c r="P48" s="32"/>
      <c r="Q48" s="32"/>
      <c r="R48" s="32"/>
      <c r="S48" s="32"/>
      <c r="T48" s="32"/>
      <c r="U48" s="24"/>
      <c r="V48" s="24"/>
      <c r="W48" s="24"/>
      <c r="X48" s="24"/>
      <c r="Y48" s="24"/>
      <c r="Z48" s="24"/>
      <c r="AA48" s="24"/>
      <c r="AB48" s="24"/>
      <c r="AC48" s="24"/>
      <c r="AD48" s="24"/>
      <c r="AE48" s="24"/>
      <c r="AF48" s="24"/>
      <c r="AG48" s="24"/>
      <c r="AH48" s="24"/>
      <c r="AI48" s="24"/>
      <c r="AJ48" s="24"/>
      <c r="AK48" s="24"/>
      <c r="AL48" s="24"/>
      <c r="AM48" s="24"/>
      <c r="AN48" s="32"/>
      <c r="AO48" s="32"/>
      <c r="AP48" s="32"/>
      <c r="AQ48" s="32"/>
      <c r="AR48" s="32"/>
      <c r="AS48" s="32"/>
      <c r="AT48" s="32"/>
      <c r="AU48" s="32"/>
      <c r="AV48" s="85"/>
      <c r="AW48" s="85"/>
      <c r="AX48" s="85"/>
      <c r="AY48" s="85"/>
    </row>
    <row r="49" spans="1:39" x14ac:dyDescent="0.3">
      <c r="A49" s="32" t="s">
        <v>127</v>
      </c>
      <c r="U49" s="21"/>
      <c r="V49" s="21"/>
      <c r="W49" s="21"/>
      <c r="X49" s="21"/>
      <c r="Y49" s="21"/>
      <c r="Z49" s="21"/>
      <c r="AA49" s="21"/>
      <c r="AB49" s="21"/>
      <c r="AC49" s="21"/>
      <c r="AD49" s="21"/>
      <c r="AE49" s="21"/>
      <c r="AF49" s="21"/>
      <c r="AG49" s="21"/>
      <c r="AH49" s="21"/>
      <c r="AI49" s="21"/>
      <c r="AJ49" s="21"/>
      <c r="AK49" s="21"/>
      <c r="AL49" s="21"/>
      <c r="AM49" s="21"/>
    </row>
    <row r="50" spans="1:39" x14ac:dyDescent="0.3">
      <c r="U50" s="21"/>
      <c r="V50" s="21"/>
      <c r="W50" s="21"/>
      <c r="X50" s="21"/>
      <c r="Y50" s="21"/>
      <c r="Z50" s="21"/>
      <c r="AA50" s="21"/>
      <c r="AB50" s="21"/>
      <c r="AC50" s="21"/>
      <c r="AD50" s="21"/>
      <c r="AE50" s="21"/>
      <c r="AF50" s="21"/>
      <c r="AG50" s="21"/>
      <c r="AH50" s="21"/>
      <c r="AI50" s="21"/>
      <c r="AJ50" s="21"/>
      <c r="AK50" s="21"/>
      <c r="AL50" s="21"/>
      <c r="AM50" s="21"/>
    </row>
    <row r="51" spans="1:39" x14ac:dyDescent="0.3">
      <c r="U51" s="21"/>
      <c r="V51" s="21"/>
      <c r="W51" s="21"/>
      <c r="X51" s="21"/>
      <c r="Y51" s="21"/>
      <c r="Z51" s="21"/>
      <c r="AA51" s="21"/>
      <c r="AB51" s="21"/>
      <c r="AC51" s="21"/>
      <c r="AD51" s="21"/>
      <c r="AE51" s="21"/>
      <c r="AF51" s="21"/>
      <c r="AG51" s="21"/>
      <c r="AH51" s="21"/>
      <c r="AI51" s="21"/>
      <c r="AJ51" s="21"/>
      <c r="AK51" s="21"/>
      <c r="AL51" s="21"/>
      <c r="AM51" s="21"/>
    </row>
    <row r="53" spans="1:39" x14ac:dyDescent="0.3">
      <c r="A53" s="21" t="s">
        <v>52</v>
      </c>
    </row>
    <row r="54" spans="1:39" x14ac:dyDescent="0.3">
      <c r="A54" s="167" t="s">
        <v>128</v>
      </c>
      <c r="B54" s="168"/>
      <c r="C54" s="168"/>
      <c r="D54" s="168"/>
      <c r="E54" s="168"/>
      <c r="F54" s="168"/>
      <c r="G54" s="168"/>
      <c r="H54" s="168"/>
      <c r="I54" s="168"/>
      <c r="J54" s="168"/>
      <c r="K54" s="168"/>
      <c r="L54" s="168"/>
      <c r="M54" s="168"/>
      <c r="N54" s="168"/>
      <c r="O54" s="168"/>
      <c r="P54" s="168"/>
      <c r="Q54" s="33"/>
    </row>
    <row r="55" spans="1:39" x14ac:dyDescent="0.3">
      <c r="A55" s="34" t="s">
        <v>129</v>
      </c>
      <c r="B55" s="35"/>
    </row>
    <row r="56" spans="1:39" x14ac:dyDescent="0.3">
      <c r="A56" s="36" t="s">
        <v>255</v>
      </c>
      <c r="B56" s="37"/>
    </row>
    <row r="57" spans="1:39" x14ac:dyDescent="0.3">
      <c r="A57" s="19" t="s">
        <v>222</v>
      </c>
    </row>
    <row r="58" spans="1:39" ht="24.75" customHeight="1" x14ac:dyDescent="0.3"/>
  </sheetData>
  <mergeCells count="22">
    <mergeCell ref="AN6:AS6"/>
    <mergeCell ref="AT6:AY6"/>
    <mergeCell ref="AZ6:BF6"/>
    <mergeCell ref="A6:E6"/>
    <mergeCell ref="F6:G6"/>
    <mergeCell ref="H6:I6"/>
    <mergeCell ref="J6:M6"/>
    <mergeCell ref="N6:T6"/>
    <mergeCell ref="U6:AA6"/>
    <mergeCell ref="AB6:AG6"/>
    <mergeCell ref="AH6:AM6"/>
    <mergeCell ref="A46:T46"/>
    <mergeCell ref="A45:T45"/>
    <mergeCell ref="A44:T44"/>
    <mergeCell ref="U45:AM45"/>
    <mergeCell ref="U44:AM44"/>
    <mergeCell ref="U46:AM46"/>
    <mergeCell ref="AN45:AP45"/>
    <mergeCell ref="AN46:AP46"/>
    <mergeCell ref="AN47:AP47"/>
    <mergeCell ref="AN44:AP44"/>
    <mergeCell ref="A54:P54"/>
  </mergeCells>
  <pageMargins left="0.25" right="0.25" top="0.75" bottom="0.75" header="0.3" footer="0.3"/>
  <pageSetup paperSize="5" scale="50"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9"/>
  <sheetViews>
    <sheetView topLeftCell="A16"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75" t="s">
        <v>254</v>
      </c>
      <c r="B1" s="175"/>
    </row>
    <row r="2" spans="1:2" ht="9.75" customHeight="1" x14ac:dyDescent="0.2">
      <c r="A2" s="38" t="s">
        <v>130</v>
      </c>
      <c r="B2" s="39" t="s">
        <v>131</v>
      </c>
    </row>
    <row r="3" spans="1:2" ht="26.25" customHeight="1" x14ac:dyDescent="0.2">
      <c r="A3" s="40">
        <v>-1</v>
      </c>
      <c r="B3" s="41" t="s">
        <v>132</v>
      </c>
    </row>
    <row r="4" spans="1:2" ht="26.25" customHeight="1" x14ac:dyDescent="0.2">
      <c r="A4" s="40">
        <v>-2</v>
      </c>
      <c r="B4" s="41" t="s">
        <v>133</v>
      </c>
    </row>
    <row r="5" spans="1:2" ht="11.1" customHeight="1" x14ac:dyDescent="0.2">
      <c r="A5" s="40">
        <v>-3</v>
      </c>
      <c r="B5" s="41" t="s">
        <v>134</v>
      </c>
    </row>
    <row r="6" spans="1:2" ht="9.9499999999999993" customHeight="1" x14ac:dyDescent="0.2">
      <c r="A6" s="40">
        <v>-4</v>
      </c>
      <c r="B6" s="41" t="s">
        <v>135</v>
      </c>
    </row>
    <row r="7" spans="1:2" ht="11.1" customHeight="1" x14ac:dyDescent="0.2">
      <c r="A7" s="40">
        <v>-5</v>
      </c>
      <c r="B7" s="41" t="s">
        <v>136</v>
      </c>
    </row>
    <row r="8" spans="1:2" ht="11.25" customHeight="1" x14ac:dyDescent="0.2">
      <c r="A8" s="40">
        <v>-6</v>
      </c>
      <c r="B8" s="41" t="s">
        <v>137</v>
      </c>
    </row>
    <row r="9" spans="1:2" ht="11.25" customHeight="1" x14ac:dyDescent="0.2">
      <c r="A9" s="40">
        <v>-7</v>
      </c>
      <c r="B9" s="41" t="s">
        <v>223</v>
      </c>
    </row>
    <row r="10" spans="1:2" ht="11.25" customHeight="1" x14ac:dyDescent="0.2">
      <c r="A10" s="40">
        <v>-8</v>
      </c>
      <c r="B10" s="41" t="s">
        <v>138</v>
      </c>
    </row>
    <row r="11" spans="1:2" ht="11.25" customHeight="1" x14ac:dyDescent="0.2">
      <c r="A11" s="40">
        <v>-9</v>
      </c>
      <c r="B11" s="41" t="s">
        <v>224</v>
      </c>
    </row>
    <row r="12" spans="1:2" ht="11.25" customHeight="1" x14ac:dyDescent="0.2">
      <c r="A12" s="40">
        <v>-10</v>
      </c>
      <c r="B12" s="41" t="s">
        <v>139</v>
      </c>
    </row>
    <row r="13" spans="1:2" ht="12" customHeight="1" x14ac:dyDescent="0.2">
      <c r="A13" s="40">
        <v>-11</v>
      </c>
      <c r="B13" s="41" t="s">
        <v>140</v>
      </c>
    </row>
    <row r="14" spans="1:2" ht="12.75" customHeight="1" x14ac:dyDescent="0.2">
      <c r="A14" s="40">
        <v>-12</v>
      </c>
      <c r="B14" s="41" t="s">
        <v>141</v>
      </c>
    </row>
    <row r="15" spans="1:2" ht="12" customHeight="1" x14ac:dyDescent="0.2">
      <c r="A15" s="40">
        <v>-13</v>
      </c>
      <c r="B15" s="41" t="s">
        <v>142</v>
      </c>
    </row>
    <row r="16" spans="1:2" ht="12" customHeight="1" x14ac:dyDescent="0.2">
      <c r="A16" s="40">
        <v>-14</v>
      </c>
      <c r="B16" s="41" t="s">
        <v>225</v>
      </c>
    </row>
    <row r="17" spans="1:2" ht="12" customHeight="1" x14ac:dyDescent="0.2">
      <c r="A17" s="40">
        <v>-15</v>
      </c>
      <c r="B17" s="41" t="s">
        <v>143</v>
      </c>
    </row>
    <row r="18" spans="1:2" ht="15.75" customHeight="1" x14ac:dyDescent="0.2">
      <c r="A18" s="40">
        <v>-16</v>
      </c>
      <c r="B18" s="41" t="s">
        <v>144</v>
      </c>
    </row>
    <row r="19" spans="1:2" ht="26.25" customHeight="1" x14ac:dyDescent="0.2">
      <c r="A19" s="40">
        <v>-17</v>
      </c>
      <c r="B19" s="41" t="s">
        <v>145</v>
      </c>
    </row>
    <row r="20" spans="1:2" ht="37.5" customHeight="1" x14ac:dyDescent="0.2">
      <c r="A20" s="40">
        <v>-18</v>
      </c>
      <c r="B20" s="41" t="s">
        <v>226</v>
      </c>
    </row>
    <row r="21" spans="1:2" ht="24" customHeight="1" x14ac:dyDescent="0.2">
      <c r="A21" s="40">
        <v>-19</v>
      </c>
      <c r="B21" s="41" t="s">
        <v>146</v>
      </c>
    </row>
    <row r="22" spans="1:2" ht="26.25" customHeight="1" x14ac:dyDescent="0.2">
      <c r="A22" s="40">
        <v>-20</v>
      </c>
      <c r="B22" s="41" t="s">
        <v>147</v>
      </c>
    </row>
    <row r="23" spans="1:2" ht="24.75" customHeight="1" x14ac:dyDescent="0.2">
      <c r="A23" s="40">
        <v>-21</v>
      </c>
      <c r="B23" s="41" t="s">
        <v>148</v>
      </c>
    </row>
    <row r="24" spans="1:2" ht="23.25" customHeight="1" x14ac:dyDescent="0.2">
      <c r="A24" s="40">
        <v>-22</v>
      </c>
      <c r="B24" s="41" t="s">
        <v>149</v>
      </c>
    </row>
    <row r="25" spans="1:2" ht="12" customHeight="1" x14ac:dyDescent="0.2">
      <c r="A25" s="40">
        <v>-23</v>
      </c>
      <c r="B25" s="41" t="s">
        <v>150</v>
      </c>
    </row>
    <row r="26" spans="1:2" ht="11.25" customHeight="1" x14ac:dyDescent="0.2">
      <c r="A26" s="40">
        <v>-24</v>
      </c>
      <c r="B26" s="41" t="s">
        <v>227</v>
      </c>
    </row>
    <row r="27" spans="1:2" ht="12.75" customHeight="1" x14ac:dyDescent="0.2">
      <c r="A27" s="40">
        <v>-25</v>
      </c>
      <c r="B27" s="41" t="s">
        <v>228</v>
      </c>
    </row>
    <row r="28" spans="1:2" ht="11.25" customHeight="1" x14ac:dyDescent="0.2">
      <c r="A28" s="40">
        <v>-26</v>
      </c>
      <c r="B28" s="41" t="s">
        <v>151</v>
      </c>
    </row>
    <row r="29" spans="1:2" ht="12.95" customHeight="1" x14ac:dyDescent="0.2">
      <c r="A29" s="40">
        <v>-27</v>
      </c>
      <c r="B29" s="41" t="s">
        <v>152</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
  <sheetViews>
    <sheetView view="pageBreakPreview" topLeftCell="A7" zoomScaleNormal="130" zoomScaleSheetLayoutView="100" workbookViewId="0">
      <selection activeCell="C27" sqref="C27"/>
    </sheetView>
  </sheetViews>
  <sheetFormatPr baseColWidth="10" defaultColWidth="9.33203125" defaultRowHeight="12.75" x14ac:dyDescent="0.2"/>
  <cols>
    <col min="1" max="1" width="22.33203125" style="11" customWidth="1"/>
    <col min="2" max="2" width="14.1640625" style="11" customWidth="1"/>
    <col min="3" max="3" width="25.6640625" style="11" customWidth="1"/>
    <col min="4" max="4" width="16.33203125" style="11" customWidth="1"/>
    <col min="5" max="5" width="27.6640625" style="11" customWidth="1"/>
    <col min="6" max="6" width="28.33203125" style="11" customWidth="1"/>
    <col min="7" max="7" width="14" style="11" customWidth="1"/>
    <col min="8" max="8" width="15.1640625" style="11" customWidth="1"/>
    <col min="9" max="9" width="14" style="11" customWidth="1"/>
    <col min="10" max="10" width="20.1640625" style="11" customWidth="1"/>
    <col min="11" max="11" width="15.1640625" style="11" customWidth="1"/>
    <col min="12" max="12" width="14.33203125" style="11" customWidth="1"/>
    <col min="13" max="16384" width="9.33203125" style="11"/>
  </cols>
  <sheetData>
    <row r="1" spans="1:12" ht="26.25" customHeight="1" x14ac:dyDescent="0.2">
      <c r="A1" s="183" t="s">
        <v>256</v>
      </c>
      <c r="B1" s="183"/>
      <c r="C1" s="183"/>
      <c r="D1" s="183"/>
      <c r="E1" s="183"/>
      <c r="F1" s="183"/>
      <c r="G1" s="183"/>
      <c r="H1" s="183"/>
      <c r="I1" s="183"/>
      <c r="J1" s="183"/>
      <c r="K1" s="183"/>
      <c r="L1" s="183"/>
    </row>
    <row r="2" spans="1:12" ht="31.5" customHeight="1" x14ac:dyDescent="0.2">
      <c r="A2" s="184" t="s">
        <v>153</v>
      </c>
      <c r="B2" s="184"/>
      <c r="C2" s="184"/>
      <c r="D2" s="184"/>
      <c r="E2" s="184"/>
      <c r="F2" s="184"/>
      <c r="G2" s="184"/>
      <c r="H2" s="184"/>
      <c r="I2" s="184"/>
      <c r="J2" s="184"/>
      <c r="K2" s="184"/>
      <c r="L2" s="184"/>
    </row>
    <row r="3" spans="1:12" ht="24" customHeight="1" x14ac:dyDescent="0.2">
      <c r="A3" s="185" t="s">
        <v>154</v>
      </c>
      <c r="B3" s="186" t="s">
        <v>155</v>
      </c>
      <c r="C3" s="187"/>
      <c r="D3" s="188"/>
      <c r="E3" s="185" t="s">
        <v>156</v>
      </c>
      <c r="F3" s="185" t="s">
        <v>157</v>
      </c>
      <c r="G3" s="185" t="s">
        <v>158</v>
      </c>
      <c r="H3" s="185"/>
      <c r="I3" s="185" t="s">
        <v>159</v>
      </c>
      <c r="J3" s="185"/>
      <c r="K3" s="185"/>
      <c r="L3" s="185"/>
    </row>
    <row r="4" spans="1:12" ht="37.5" customHeight="1" x14ac:dyDescent="0.2">
      <c r="A4" s="185"/>
      <c r="B4" s="189"/>
      <c r="C4" s="190"/>
      <c r="D4" s="191"/>
      <c r="E4" s="185"/>
      <c r="F4" s="185"/>
      <c r="G4" s="42" t="s">
        <v>160</v>
      </c>
      <c r="H4" s="42" t="s">
        <v>161</v>
      </c>
      <c r="I4" s="42" t="s">
        <v>162</v>
      </c>
      <c r="J4" s="42" t="s">
        <v>163</v>
      </c>
      <c r="K4" s="42" t="s">
        <v>164</v>
      </c>
      <c r="L4" s="42" t="s">
        <v>165</v>
      </c>
    </row>
    <row r="5" spans="1:12" x14ac:dyDescent="0.2">
      <c r="A5" s="43" t="s">
        <v>122</v>
      </c>
      <c r="B5" s="192">
        <v>-6</v>
      </c>
      <c r="C5" s="193"/>
      <c r="D5" s="194"/>
      <c r="E5" s="43" t="s">
        <v>166</v>
      </c>
      <c r="F5" s="43" t="s">
        <v>123</v>
      </c>
      <c r="G5" s="43" t="s">
        <v>41</v>
      </c>
      <c r="H5" s="45" t="s">
        <v>43</v>
      </c>
      <c r="I5" s="45" t="s">
        <v>44</v>
      </c>
      <c r="J5" s="43" t="s">
        <v>45</v>
      </c>
      <c r="K5" s="43" t="s">
        <v>46</v>
      </c>
      <c r="L5" s="43" t="s">
        <v>47</v>
      </c>
    </row>
    <row r="6" spans="1:12" x14ac:dyDescent="0.2">
      <c r="A6" s="43"/>
      <c r="B6" s="195"/>
      <c r="C6" s="196"/>
      <c r="D6" s="197"/>
      <c r="E6" s="43"/>
      <c r="F6" s="44"/>
      <c r="G6" s="43"/>
      <c r="H6" s="43"/>
      <c r="I6" s="43"/>
      <c r="J6" s="45"/>
      <c r="K6" s="45"/>
      <c r="L6" s="43"/>
    </row>
    <row r="7" spans="1:12" x14ac:dyDescent="0.2">
      <c r="A7" s="46"/>
      <c r="B7" s="198"/>
      <c r="C7" s="199"/>
      <c r="D7" s="200"/>
      <c r="E7" s="46"/>
      <c r="F7" s="44"/>
      <c r="G7" s="43"/>
      <c r="H7" s="43"/>
      <c r="I7" s="43"/>
      <c r="J7" s="45"/>
      <c r="K7" s="45"/>
      <c r="L7" s="43"/>
    </row>
    <row r="8" spans="1:12" x14ac:dyDescent="0.2">
      <c r="A8" s="43"/>
      <c r="B8" s="195"/>
      <c r="C8" s="196"/>
      <c r="D8" s="197"/>
      <c r="E8" s="43"/>
      <c r="F8" s="44"/>
      <c r="G8" s="43"/>
      <c r="H8" s="43"/>
      <c r="I8" s="43"/>
      <c r="J8" s="45"/>
      <c r="K8" s="45"/>
      <c r="L8" s="43"/>
    </row>
    <row r="9" spans="1:12" x14ac:dyDescent="0.2">
      <c r="A9" s="47"/>
      <c r="B9" s="201"/>
      <c r="C9" s="202"/>
      <c r="D9" s="203"/>
      <c r="E9" s="47"/>
      <c r="F9" s="46"/>
      <c r="G9" s="46"/>
      <c r="H9" s="46"/>
      <c r="I9" s="46"/>
      <c r="J9" s="46"/>
      <c r="K9" s="46"/>
      <c r="L9" s="46"/>
    </row>
    <row r="10" spans="1:12" x14ac:dyDescent="0.2">
      <c r="A10" s="46"/>
      <c r="B10" s="198"/>
      <c r="C10" s="199"/>
      <c r="D10" s="200"/>
      <c r="E10" s="46"/>
      <c r="F10" s="46"/>
      <c r="G10" s="46"/>
      <c r="H10" s="46"/>
      <c r="I10" s="46"/>
      <c r="J10" s="46"/>
      <c r="K10" s="46"/>
      <c r="L10" s="46"/>
    </row>
    <row r="11" spans="1:12" x14ac:dyDescent="0.2">
      <c r="A11" s="46"/>
      <c r="B11" s="204"/>
      <c r="C11" s="205"/>
      <c r="D11" s="206"/>
      <c r="E11" s="46"/>
      <c r="F11" s="46"/>
      <c r="G11" s="46"/>
      <c r="H11" s="46"/>
      <c r="I11" s="46"/>
      <c r="J11" s="46"/>
      <c r="K11" s="46"/>
      <c r="L11" s="46"/>
    </row>
    <row r="12" spans="1:12" x14ac:dyDescent="0.2">
      <c r="A12" s="46"/>
      <c r="B12" s="198"/>
      <c r="C12" s="199"/>
      <c r="D12" s="200"/>
      <c r="E12" s="46"/>
      <c r="F12" s="46"/>
      <c r="G12" s="46"/>
      <c r="H12" s="46"/>
      <c r="I12" s="46"/>
      <c r="J12" s="46"/>
      <c r="K12" s="46"/>
      <c r="L12" s="46"/>
    </row>
    <row r="13" spans="1:12" x14ac:dyDescent="0.2">
      <c r="A13" s="46"/>
      <c r="B13" s="198"/>
      <c r="C13" s="199"/>
      <c r="D13" s="200"/>
      <c r="E13" s="46"/>
      <c r="F13" s="46"/>
      <c r="G13" s="46"/>
      <c r="H13" s="46"/>
      <c r="I13" s="46"/>
      <c r="J13" s="46"/>
      <c r="K13" s="46"/>
      <c r="L13" s="46"/>
    </row>
    <row r="14" spans="1:12" x14ac:dyDescent="0.2">
      <c r="A14" s="46"/>
      <c r="B14" s="198"/>
      <c r="C14" s="199"/>
      <c r="D14" s="200"/>
      <c r="E14" s="46"/>
      <c r="F14" s="46"/>
      <c r="G14" s="46"/>
      <c r="H14" s="46"/>
      <c r="I14" s="46"/>
      <c r="J14" s="46"/>
      <c r="K14" s="46"/>
      <c r="L14" s="46"/>
    </row>
    <row r="15" spans="1:12" x14ac:dyDescent="0.2">
      <c r="A15" s="46"/>
      <c r="B15" s="198"/>
      <c r="C15" s="199"/>
      <c r="D15" s="200"/>
      <c r="E15" s="46"/>
      <c r="F15" s="46"/>
      <c r="G15" s="46"/>
      <c r="H15" s="46"/>
      <c r="I15" s="46"/>
      <c r="J15" s="46"/>
      <c r="K15" s="46"/>
      <c r="L15" s="46"/>
    </row>
    <row r="16" spans="1:12" x14ac:dyDescent="0.2">
      <c r="A16" s="46"/>
      <c r="B16" s="198"/>
      <c r="C16" s="199"/>
      <c r="D16" s="200"/>
      <c r="E16" s="46"/>
      <c r="F16" s="46"/>
      <c r="G16" s="46"/>
      <c r="H16" s="46"/>
      <c r="I16" s="46"/>
      <c r="J16" s="46"/>
      <c r="K16" s="46"/>
      <c r="L16" s="46"/>
    </row>
    <row r="17" spans="1:12" ht="25.5" customHeight="1" x14ac:dyDescent="0.2">
      <c r="A17" s="48" t="s">
        <v>167</v>
      </c>
      <c r="B17" s="176" t="s">
        <v>267</v>
      </c>
      <c r="C17" s="176"/>
      <c r="D17" s="176"/>
      <c r="E17" s="176"/>
      <c r="F17" s="176"/>
      <c r="G17" s="176"/>
      <c r="H17" s="176"/>
      <c r="I17" s="16"/>
      <c r="J17" s="16"/>
      <c r="K17" s="16"/>
      <c r="L17" s="16"/>
    </row>
    <row r="18" spans="1:12" ht="74.25" customHeight="1" x14ac:dyDescent="0.2">
      <c r="A18" s="49" t="s">
        <v>262</v>
      </c>
      <c r="B18" s="49"/>
      <c r="C18" s="49" t="s">
        <v>168</v>
      </c>
      <c r="E18" s="79" t="s">
        <v>169</v>
      </c>
      <c r="F18" s="79"/>
      <c r="G18" s="79"/>
      <c r="H18" s="50"/>
      <c r="I18" s="178" t="s">
        <v>170</v>
      </c>
      <c r="J18" s="178"/>
    </row>
    <row r="19" spans="1:12" ht="11.25" customHeight="1" x14ac:dyDescent="0.2">
      <c r="A19" s="177"/>
      <c r="B19" s="177"/>
      <c r="C19" s="177"/>
      <c r="D19" s="177"/>
      <c r="E19" s="177"/>
      <c r="F19" s="177"/>
      <c r="G19" s="177"/>
      <c r="H19" s="177"/>
      <c r="I19" s="177"/>
      <c r="J19" s="177"/>
      <c r="K19" s="177"/>
      <c r="L19" s="177"/>
    </row>
    <row r="20" spans="1:12" ht="74.25" customHeight="1" x14ac:dyDescent="0.2">
      <c r="A20" s="179" t="s">
        <v>257</v>
      </c>
      <c r="B20" s="179"/>
      <c r="C20" s="179"/>
      <c r="D20" s="180"/>
      <c r="E20" s="180"/>
      <c r="F20" s="180"/>
      <c r="G20" s="181" t="s">
        <v>171</v>
      </c>
      <c r="H20" s="182"/>
      <c r="I20" s="182"/>
      <c r="J20" s="182"/>
      <c r="K20" s="182"/>
      <c r="L20" s="182"/>
    </row>
  </sheetData>
  <mergeCells count="25">
    <mergeCell ref="B15:D15"/>
    <mergeCell ref="B16:D16"/>
    <mergeCell ref="B9:D9"/>
    <mergeCell ref="B10:D10"/>
    <mergeCell ref="B11:D11"/>
    <mergeCell ref="B12:D12"/>
    <mergeCell ref="B13:D13"/>
    <mergeCell ref="B5:D5"/>
    <mergeCell ref="B6:D6"/>
    <mergeCell ref="B7:D7"/>
    <mergeCell ref="B8:D8"/>
    <mergeCell ref="B14:D14"/>
    <mergeCell ref="A1:L1"/>
    <mergeCell ref="A2:L2"/>
    <mergeCell ref="A3:A4"/>
    <mergeCell ref="E3:E4"/>
    <mergeCell ref="F3:F4"/>
    <mergeCell ref="G3:H3"/>
    <mergeCell ref="I3:L3"/>
    <mergeCell ref="B3:D4"/>
    <mergeCell ref="B17:H17"/>
    <mergeCell ref="A19:L19"/>
    <mergeCell ref="I18:J18"/>
    <mergeCell ref="A20:F20"/>
    <mergeCell ref="G20:L20"/>
  </mergeCells>
  <pageMargins left="0.7" right="0.7" top="0.75" bottom="0.75" header="0.3" footer="0.3"/>
  <pageSetup paperSize="5" scale="7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3"/>
  <sheetViews>
    <sheetView view="pageBreakPreview" topLeftCell="A13" zoomScale="190" zoomScaleNormal="100" zoomScaleSheetLayoutView="190" workbookViewId="0">
      <selection activeCell="B20" sqref="B20"/>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207" t="s">
        <v>258</v>
      </c>
      <c r="B1" s="207"/>
    </row>
    <row r="2" spans="1:2" ht="18" customHeight="1" x14ac:dyDescent="0.2">
      <c r="A2" s="51" t="s">
        <v>172</v>
      </c>
      <c r="B2" s="51" t="s">
        <v>173</v>
      </c>
    </row>
    <row r="3" spans="1:2" ht="17.25" customHeight="1" x14ac:dyDescent="0.2">
      <c r="A3" s="52">
        <v>-1</v>
      </c>
      <c r="B3" s="53" t="s">
        <v>174</v>
      </c>
    </row>
    <row r="4" spans="1:2" ht="18" customHeight="1" x14ac:dyDescent="0.2">
      <c r="A4" s="52">
        <v>-2</v>
      </c>
      <c r="B4" s="53" t="s">
        <v>175</v>
      </c>
    </row>
    <row r="5" spans="1:2" ht="18" customHeight="1" x14ac:dyDescent="0.2">
      <c r="A5" s="52">
        <v>-3</v>
      </c>
      <c r="B5" s="53" t="s">
        <v>176</v>
      </c>
    </row>
    <row r="6" spans="1:2" ht="15" customHeight="1" x14ac:dyDescent="0.2">
      <c r="A6" s="52">
        <v>-4</v>
      </c>
      <c r="B6" s="54" t="s">
        <v>177</v>
      </c>
    </row>
    <row r="7" spans="1:2" ht="30" customHeight="1" x14ac:dyDescent="0.2">
      <c r="A7" s="52">
        <v>-5</v>
      </c>
      <c r="B7" s="54" t="s">
        <v>178</v>
      </c>
    </row>
    <row r="8" spans="1:2" ht="23.1" customHeight="1" x14ac:dyDescent="0.2">
      <c r="A8" s="52">
        <v>-6</v>
      </c>
      <c r="B8" s="54" t="s">
        <v>179</v>
      </c>
    </row>
    <row r="9" spans="1:2" ht="14.25" customHeight="1" x14ac:dyDescent="0.2">
      <c r="A9" s="52">
        <v>-7</v>
      </c>
      <c r="B9" s="54" t="s">
        <v>180</v>
      </c>
    </row>
    <row r="10" spans="1:2" ht="27" customHeight="1" x14ac:dyDescent="0.2">
      <c r="A10" s="52">
        <v>-8</v>
      </c>
      <c r="B10" s="54" t="s">
        <v>181</v>
      </c>
    </row>
    <row r="11" spans="1:2" ht="15" customHeight="1" x14ac:dyDescent="0.2">
      <c r="A11" s="52">
        <v>-9</v>
      </c>
      <c r="B11" s="54" t="s">
        <v>182</v>
      </c>
    </row>
    <row r="12" spans="1:2" ht="15.95" customHeight="1" x14ac:dyDescent="0.2">
      <c r="A12" s="52">
        <v>-10</v>
      </c>
      <c r="B12" s="54" t="s">
        <v>183</v>
      </c>
    </row>
    <row r="13" spans="1:2" ht="42" customHeight="1" x14ac:dyDescent="0.2">
      <c r="A13" s="52">
        <v>-11</v>
      </c>
      <c r="B13" s="54" t="s">
        <v>184</v>
      </c>
    </row>
    <row r="14" spans="1:2" ht="15" customHeight="1" x14ac:dyDescent="0.2">
      <c r="A14" s="52">
        <v>-12</v>
      </c>
      <c r="B14" s="54" t="s">
        <v>185</v>
      </c>
    </row>
    <row r="15" spans="1:2" ht="15" customHeight="1" x14ac:dyDescent="0.2">
      <c r="A15" s="52">
        <v>-13</v>
      </c>
      <c r="B15" s="54" t="s">
        <v>186</v>
      </c>
    </row>
    <row r="16" spans="1:2" ht="17.100000000000001" customHeight="1" x14ac:dyDescent="0.2">
      <c r="A16" s="52">
        <v>-14</v>
      </c>
      <c r="B16" s="54" t="s">
        <v>187</v>
      </c>
    </row>
    <row r="17" spans="1:2" ht="15" customHeight="1" x14ac:dyDescent="0.2">
      <c r="A17" s="52">
        <v>-15</v>
      </c>
      <c r="B17" s="54" t="s">
        <v>188</v>
      </c>
    </row>
    <row r="18" spans="1:2" ht="28.5" customHeight="1" x14ac:dyDescent="0.2">
      <c r="A18" s="52">
        <v>-16</v>
      </c>
      <c r="B18" s="53" t="s">
        <v>264</v>
      </c>
    </row>
    <row r="19" spans="1:2" ht="15" customHeight="1" x14ac:dyDescent="0.2">
      <c r="A19" s="52">
        <v>-17</v>
      </c>
      <c r="B19" s="54" t="s">
        <v>190</v>
      </c>
    </row>
    <row r="20" spans="1:2" ht="15" customHeight="1" x14ac:dyDescent="0.2">
      <c r="A20" s="52">
        <v>-18</v>
      </c>
      <c r="B20" s="54" t="s">
        <v>191</v>
      </c>
    </row>
    <row r="21" spans="1:2" ht="15" customHeight="1" x14ac:dyDescent="0.2">
      <c r="A21" s="52">
        <v>-19</v>
      </c>
      <c r="B21" s="54" t="s">
        <v>192</v>
      </c>
    </row>
    <row r="22" spans="1:2" ht="30" customHeight="1" x14ac:dyDescent="0.2">
      <c r="A22" s="208" t="s">
        <v>193</v>
      </c>
      <c r="B22" s="208"/>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3"/>
  <sheetViews>
    <sheetView view="pageBreakPreview" zoomScale="85" zoomScaleNormal="85" zoomScaleSheetLayoutView="85" workbookViewId="0">
      <selection activeCell="A21" sqref="A21:P21"/>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226" t="s">
        <v>259</v>
      </c>
      <c r="B1" s="226"/>
      <c r="C1" s="226"/>
      <c r="D1" s="226"/>
      <c r="E1" s="226"/>
      <c r="F1" s="226"/>
      <c r="G1" s="226"/>
      <c r="H1" s="226"/>
      <c r="I1" s="226"/>
      <c r="J1" s="226"/>
      <c r="K1" s="226"/>
      <c r="L1" s="226"/>
      <c r="M1" s="226"/>
      <c r="N1" s="226"/>
      <c r="O1" s="226"/>
      <c r="P1" s="226"/>
    </row>
    <row r="2" spans="1:16" ht="38.450000000000003" customHeight="1" x14ac:dyDescent="0.2">
      <c r="A2" s="137" t="s">
        <v>194</v>
      </c>
      <c r="B2" s="137"/>
      <c r="C2" s="137"/>
      <c r="D2" s="137"/>
      <c r="E2" s="137"/>
      <c r="F2" s="137"/>
      <c r="G2" s="137"/>
      <c r="H2" s="137"/>
      <c r="I2" s="137"/>
      <c r="J2" s="137"/>
      <c r="K2" s="137"/>
      <c r="L2" s="137"/>
      <c r="M2" s="137"/>
      <c r="N2" s="137"/>
      <c r="O2" s="137"/>
      <c r="P2" s="137"/>
    </row>
    <row r="3" spans="1:16" ht="12.95" customHeight="1" x14ac:dyDescent="0.2">
      <c r="A3" s="227" t="s">
        <v>154</v>
      </c>
      <c r="B3" s="229" t="s">
        <v>155</v>
      </c>
      <c r="C3" s="227" t="s">
        <v>195</v>
      </c>
      <c r="D3" s="227" t="s">
        <v>157</v>
      </c>
      <c r="E3" s="231" t="s">
        <v>196</v>
      </c>
      <c r="F3" s="232"/>
      <c r="G3" s="233"/>
      <c r="H3" s="227" t="s">
        <v>197</v>
      </c>
      <c r="I3" s="229" t="s">
        <v>198</v>
      </c>
      <c r="J3" s="229" t="s">
        <v>199</v>
      </c>
      <c r="K3" s="229" t="s">
        <v>200</v>
      </c>
      <c r="L3" s="227" t="s">
        <v>201</v>
      </c>
      <c r="M3" s="229" t="s">
        <v>161</v>
      </c>
      <c r="N3" s="229" t="s">
        <v>202</v>
      </c>
      <c r="O3" s="210" t="s">
        <v>70</v>
      </c>
      <c r="P3" s="211"/>
    </row>
    <row r="4" spans="1:16" ht="35.1" customHeight="1" x14ac:dyDescent="0.2">
      <c r="A4" s="228"/>
      <c r="B4" s="230"/>
      <c r="C4" s="228"/>
      <c r="D4" s="228"/>
      <c r="E4" s="234"/>
      <c r="F4" s="235"/>
      <c r="G4" s="236"/>
      <c r="H4" s="228"/>
      <c r="I4" s="230"/>
      <c r="J4" s="230"/>
      <c r="K4" s="230"/>
      <c r="L4" s="228"/>
      <c r="M4" s="230"/>
      <c r="N4" s="230"/>
      <c r="O4" s="55" t="s">
        <v>68</v>
      </c>
      <c r="P4" s="55" t="s">
        <v>42</v>
      </c>
    </row>
    <row r="5" spans="1:16" ht="26.1" customHeight="1" x14ac:dyDescent="0.2">
      <c r="A5" s="56" t="s">
        <v>122</v>
      </c>
      <c r="B5" s="57" t="s">
        <v>203</v>
      </c>
      <c r="C5" s="56" t="s">
        <v>166</v>
      </c>
      <c r="D5" s="56" t="s">
        <v>123</v>
      </c>
      <c r="E5" s="217" t="s">
        <v>41</v>
      </c>
      <c r="F5" s="218"/>
      <c r="G5" s="219"/>
      <c r="H5" s="58" t="s">
        <v>43</v>
      </c>
      <c r="I5" s="59" t="s">
        <v>44</v>
      </c>
      <c r="J5" s="57" t="s">
        <v>45</v>
      </c>
      <c r="K5" s="57" t="s">
        <v>46</v>
      </c>
      <c r="L5" s="56" t="s">
        <v>47</v>
      </c>
      <c r="M5" s="57" t="s">
        <v>48</v>
      </c>
      <c r="N5" s="57" t="s">
        <v>49</v>
      </c>
      <c r="O5" s="57" t="s">
        <v>50</v>
      </c>
      <c r="P5" s="57" t="s">
        <v>51</v>
      </c>
    </row>
    <row r="6" spans="1:16" x14ac:dyDescent="0.2">
      <c r="A6" s="60"/>
      <c r="B6" s="61"/>
      <c r="C6" s="60"/>
      <c r="D6" s="60"/>
      <c r="E6" s="220"/>
      <c r="F6" s="221"/>
      <c r="G6" s="222"/>
      <c r="H6" s="62"/>
      <c r="I6" s="62"/>
      <c r="J6" s="63"/>
      <c r="K6" s="61"/>
      <c r="L6" s="60"/>
      <c r="M6" s="61"/>
      <c r="N6" s="61"/>
      <c r="O6" s="61"/>
      <c r="P6" s="61"/>
    </row>
    <row r="7" spans="1:16" x14ac:dyDescent="0.2">
      <c r="A7" s="64"/>
      <c r="B7" s="65"/>
      <c r="C7" s="64"/>
      <c r="D7" s="64"/>
      <c r="E7" s="223"/>
      <c r="F7" s="224"/>
      <c r="G7" s="225"/>
      <c r="H7" s="66"/>
      <c r="I7" s="66"/>
      <c r="J7" s="67"/>
      <c r="K7" s="65"/>
      <c r="L7" s="64"/>
      <c r="M7" s="65"/>
      <c r="N7" s="65"/>
      <c r="O7" s="65"/>
      <c r="P7" s="65"/>
    </row>
    <row r="8" spans="1:16" x14ac:dyDescent="0.2">
      <c r="A8" s="60"/>
      <c r="B8" s="61"/>
      <c r="C8" s="60"/>
      <c r="D8" s="60"/>
      <c r="E8" s="220"/>
      <c r="F8" s="221"/>
      <c r="G8" s="222"/>
      <c r="H8" s="62"/>
      <c r="I8" s="62"/>
      <c r="J8" s="63"/>
      <c r="K8" s="61"/>
      <c r="L8" s="60"/>
      <c r="M8" s="61"/>
      <c r="N8" s="61"/>
      <c r="O8" s="61"/>
      <c r="P8" s="61"/>
    </row>
    <row r="9" spans="1:16" x14ac:dyDescent="0.2">
      <c r="A9" s="60"/>
      <c r="B9" s="61"/>
      <c r="C9" s="60"/>
      <c r="D9" s="60"/>
      <c r="E9" s="220"/>
      <c r="F9" s="221"/>
      <c r="G9" s="222"/>
      <c r="H9" s="62"/>
      <c r="I9" s="62"/>
      <c r="J9" s="63"/>
      <c r="K9" s="61"/>
      <c r="L9" s="60"/>
      <c r="M9" s="61"/>
      <c r="N9" s="61"/>
      <c r="O9" s="61"/>
      <c r="P9" s="61"/>
    </row>
    <row r="10" spans="1:16" x14ac:dyDescent="0.2">
      <c r="A10" s="60"/>
      <c r="B10" s="61"/>
      <c r="C10" s="60"/>
      <c r="D10" s="60"/>
      <c r="E10" s="220"/>
      <c r="F10" s="221"/>
      <c r="G10" s="222"/>
      <c r="H10" s="62"/>
      <c r="I10" s="62"/>
      <c r="J10" s="63"/>
      <c r="K10" s="61"/>
      <c r="L10" s="60"/>
      <c r="M10" s="61"/>
      <c r="N10" s="61"/>
      <c r="O10" s="61"/>
      <c r="P10" s="61"/>
    </row>
    <row r="11" spans="1:16" x14ac:dyDescent="0.2">
      <c r="A11" s="64"/>
      <c r="B11" s="65"/>
      <c r="C11" s="64"/>
      <c r="D11" s="64"/>
      <c r="E11" s="223"/>
      <c r="F11" s="224"/>
      <c r="G11" s="225"/>
      <c r="H11" s="66"/>
      <c r="I11" s="66"/>
      <c r="J11" s="67"/>
      <c r="K11" s="65"/>
      <c r="L11" s="64"/>
      <c r="M11" s="65"/>
      <c r="N11" s="65"/>
      <c r="O11" s="65"/>
      <c r="P11" s="65"/>
    </row>
    <row r="12" spans="1:16" x14ac:dyDescent="0.2">
      <c r="A12" s="60"/>
      <c r="B12" s="61"/>
      <c r="C12" s="60"/>
      <c r="D12" s="60"/>
      <c r="E12" s="220"/>
      <c r="F12" s="221"/>
      <c r="G12" s="222"/>
      <c r="H12" s="62"/>
      <c r="I12" s="62"/>
      <c r="J12" s="63"/>
      <c r="K12" s="61"/>
      <c r="L12" s="60"/>
      <c r="M12" s="61"/>
      <c r="N12" s="61"/>
      <c r="O12" s="61"/>
      <c r="P12" s="61"/>
    </row>
    <row r="13" spans="1:16" x14ac:dyDescent="0.2">
      <c r="A13" s="60"/>
      <c r="B13" s="61"/>
      <c r="C13" s="60"/>
      <c r="D13" s="60"/>
      <c r="E13" s="220"/>
      <c r="F13" s="221"/>
      <c r="G13" s="222"/>
      <c r="H13" s="62"/>
      <c r="I13" s="62"/>
      <c r="J13" s="63"/>
      <c r="K13" s="61"/>
      <c r="L13" s="60"/>
      <c r="M13" s="61"/>
      <c r="N13" s="61"/>
      <c r="O13" s="61"/>
      <c r="P13" s="61"/>
    </row>
    <row r="14" spans="1:16" x14ac:dyDescent="0.2">
      <c r="A14" s="60"/>
      <c r="B14" s="61"/>
      <c r="C14" s="60"/>
      <c r="D14" s="60"/>
      <c r="E14" s="220"/>
      <c r="F14" s="221"/>
      <c r="G14" s="222"/>
      <c r="H14" s="62"/>
      <c r="I14" s="62"/>
      <c r="J14" s="63"/>
      <c r="K14" s="61"/>
      <c r="L14" s="60"/>
      <c r="M14" s="61"/>
      <c r="N14" s="61"/>
      <c r="O14" s="61"/>
      <c r="P14" s="61"/>
    </row>
    <row r="15" spans="1:16" x14ac:dyDescent="0.2">
      <c r="A15" s="64"/>
      <c r="B15" s="65"/>
      <c r="C15" s="64"/>
      <c r="D15" s="64"/>
      <c r="E15" s="223"/>
      <c r="F15" s="224"/>
      <c r="G15" s="225"/>
      <c r="H15" s="66"/>
      <c r="I15" s="66"/>
      <c r="J15" s="67"/>
      <c r="K15" s="65"/>
      <c r="L15" s="64"/>
      <c r="M15" s="65"/>
      <c r="N15" s="65"/>
      <c r="O15" s="65"/>
      <c r="P15" s="65"/>
    </row>
    <row r="16" spans="1:16" x14ac:dyDescent="0.2">
      <c r="A16" s="60"/>
      <c r="B16" s="61"/>
      <c r="C16" s="60"/>
      <c r="D16" s="60"/>
      <c r="E16" s="220"/>
      <c r="F16" s="221"/>
      <c r="G16" s="222"/>
      <c r="H16" s="62"/>
      <c r="I16" s="62"/>
      <c r="J16" s="63"/>
      <c r="K16" s="61"/>
      <c r="L16" s="60"/>
      <c r="M16" s="61"/>
      <c r="N16" s="61"/>
      <c r="O16" s="61"/>
      <c r="P16" s="61"/>
    </row>
    <row r="17" spans="1:16" x14ac:dyDescent="0.2">
      <c r="A17" s="60"/>
      <c r="B17" s="61"/>
      <c r="C17" s="60"/>
      <c r="D17" s="60"/>
      <c r="E17" s="220"/>
      <c r="F17" s="221"/>
      <c r="G17" s="222"/>
      <c r="H17" s="62"/>
      <c r="I17" s="62"/>
      <c r="J17" s="63"/>
      <c r="K17" s="61"/>
      <c r="L17" s="60"/>
      <c r="M17" s="61"/>
      <c r="N17" s="61"/>
      <c r="O17" s="61"/>
      <c r="P17" s="61"/>
    </row>
    <row r="18" spans="1:16" ht="24" customHeight="1" x14ac:dyDescent="0.2">
      <c r="A18" s="68" t="s">
        <v>204</v>
      </c>
      <c r="B18" s="180" t="s">
        <v>267</v>
      </c>
      <c r="C18" s="180"/>
      <c r="D18" s="180"/>
      <c r="E18" s="180"/>
      <c r="F18" s="180"/>
      <c r="G18" s="180"/>
      <c r="H18" s="180"/>
      <c r="I18" s="180"/>
      <c r="J18" s="180"/>
      <c r="K18" s="180"/>
      <c r="L18" s="9"/>
      <c r="M18" s="9"/>
      <c r="N18" s="9"/>
      <c r="O18" s="9"/>
      <c r="P18" s="9"/>
    </row>
    <row r="19" spans="1:16" ht="14.25" customHeight="1" x14ac:dyDescent="0.25">
      <c r="A19" s="69"/>
      <c r="B19" s="69"/>
      <c r="C19" s="69"/>
      <c r="G19" s="70"/>
      <c r="H19" s="70"/>
      <c r="I19" s="68"/>
      <c r="J19" s="71"/>
      <c r="K19" s="215"/>
      <c r="L19" s="215"/>
      <c r="M19" s="71"/>
      <c r="N19" s="216"/>
      <c r="O19" s="216"/>
      <c r="P19" s="71"/>
    </row>
    <row r="20" spans="1:16" ht="61.5" customHeight="1" x14ac:dyDescent="0.25">
      <c r="A20" s="69"/>
      <c r="B20" s="212" t="s">
        <v>263</v>
      </c>
      <c r="C20" s="213"/>
      <c r="D20" s="71"/>
      <c r="E20" s="212" t="s">
        <v>205</v>
      </c>
      <c r="F20" s="212"/>
      <c r="G20" s="72"/>
      <c r="H20" s="213" t="s">
        <v>206</v>
      </c>
      <c r="I20" s="213"/>
      <c r="J20" s="71"/>
      <c r="K20" s="214" t="s">
        <v>250</v>
      </c>
      <c r="L20" s="214"/>
      <c r="M20" s="71"/>
      <c r="P20" s="71"/>
    </row>
    <row r="21" spans="1:16" ht="74.25" customHeight="1" x14ac:dyDescent="0.2">
      <c r="A21" s="177"/>
      <c r="B21" s="177"/>
      <c r="C21" s="177"/>
      <c r="D21" s="177"/>
      <c r="E21" s="177"/>
      <c r="F21" s="177"/>
      <c r="G21" s="177"/>
      <c r="H21" s="177"/>
      <c r="I21" s="177"/>
      <c r="J21" s="177"/>
      <c r="K21" s="177"/>
      <c r="L21" s="177"/>
      <c r="M21" s="177"/>
      <c r="N21" s="177"/>
      <c r="O21" s="177"/>
      <c r="P21" s="177"/>
    </row>
    <row r="22" spans="1:16" ht="76.5" customHeight="1" x14ac:dyDescent="0.2">
      <c r="A22" s="209" t="s">
        <v>260</v>
      </c>
      <c r="B22" s="137"/>
      <c r="C22" s="137"/>
      <c r="D22" s="137"/>
      <c r="E22" s="137"/>
      <c r="F22" s="137"/>
      <c r="G22" s="137"/>
      <c r="H22" s="69"/>
      <c r="I22" s="69"/>
      <c r="J22" s="69"/>
      <c r="K22" s="69"/>
      <c r="L22" s="69"/>
      <c r="M22" s="69"/>
      <c r="N22" s="69"/>
      <c r="O22" s="69"/>
      <c r="P22" s="69"/>
    </row>
    <row r="23" spans="1:16" ht="8.1" customHeight="1" x14ac:dyDescent="0.2"/>
  </sheetData>
  <mergeCells count="37">
    <mergeCell ref="E11:G11"/>
    <mergeCell ref="E12:G12"/>
    <mergeCell ref="E13:G13"/>
    <mergeCell ref="E14:G14"/>
    <mergeCell ref="E15:G15"/>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s>
  <printOptions horizontalCentered="1"/>
  <pageMargins left="0.70866141732283472" right="0.70866141732283472" top="0.74803149606299213" bottom="0.74803149606299213" header="0.31496062992125984" footer="0.31496062992125984"/>
  <pageSetup paperSize="5"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7"/>
  <sheetViews>
    <sheetView showWhiteSpace="0" topLeftCell="A15"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237" t="s">
        <v>261</v>
      </c>
      <c r="B1" s="237"/>
    </row>
    <row r="2" spans="1:2" ht="15" customHeight="1" x14ac:dyDescent="0.2">
      <c r="A2" s="73" t="s">
        <v>130</v>
      </c>
      <c r="B2" s="74" t="s">
        <v>207</v>
      </c>
    </row>
    <row r="3" spans="1:2" ht="17.100000000000001" customHeight="1" x14ac:dyDescent="0.2">
      <c r="A3" s="75">
        <v>-1</v>
      </c>
      <c r="B3" s="53" t="s">
        <v>229</v>
      </c>
    </row>
    <row r="4" spans="1:2" ht="15" customHeight="1" x14ac:dyDescent="0.2">
      <c r="A4" s="75">
        <v>-2</v>
      </c>
      <c r="B4" s="53" t="s">
        <v>208</v>
      </c>
    </row>
    <row r="5" spans="1:2" ht="13.5" customHeight="1" x14ac:dyDescent="0.2">
      <c r="A5" s="75">
        <v>-3</v>
      </c>
      <c r="B5" s="53" t="s">
        <v>209</v>
      </c>
    </row>
    <row r="6" spans="1:2" ht="12.95" customHeight="1" x14ac:dyDescent="0.2">
      <c r="A6" s="75">
        <v>-4</v>
      </c>
      <c r="B6" s="54" t="s">
        <v>210</v>
      </c>
    </row>
    <row r="7" spans="1:2" ht="14.25" customHeight="1" x14ac:dyDescent="0.2">
      <c r="A7" s="75">
        <v>-5</v>
      </c>
      <c r="B7" s="54" t="s">
        <v>211</v>
      </c>
    </row>
    <row r="8" spans="1:2" ht="15" customHeight="1" x14ac:dyDescent="0.2">
      <c r="A8" s="75">
        <v>-6</v>
      </c>
      <c r="B8" s="54" t="s">
        <v>212</v>
      </c>
    </row>
    <row r="9" spans="1:2" ht="14.25" customHeight="1" x14ac:dyDescent="0.2">
      <c r="A9" s="75">
        <v>-7</v>
      </c>
      <c r="B9" s="54" t="s">
        <v>230</v>
      </c>
    </row>
    <row r="10" spans="1:2" ht="24.75" customHeight="1" x14ac:dyDescent="0.2">
      <c r="A10" s="75">
        <v>-8</v>
      </c>
      <c r="B10" s="54" t="s">
        <v>248</v>
      </c>
    </row>
    <row r="11" spans="1:2" ht="15" customHeight="1" x14ac:dyDescent="0.2">
      <c r="A11" s="75">
        <v>-9</v>
      </c>
      <c r="B11" s="54" t="s">
        <v>213</v>
      </c>
    </row>
    <row r="12" spans="1:2" ht="26.25" customHeight="1" x14ac:dyDescent="0.2">
      <c r="A12" s="52">
        <v>-10</v>
      </c>
      <c r="B12" s="54" t="s">
        <v>214</v>
      </c>
    </row>
    <row r="13" spans="1:2" ht="14.25" customHeight="1" x14ac:dyDescent="0.2">
      <c r="A13" s="75">
        <v>-11</v>
      </c>
      <c r="B13" s="54" t="s">
        <v>247</v>
      </c>
    </row>
    <row r="14" spans="1:2" ht="15" customHeight="1" x14ac:dyDescent="0.2">
      <c r="A14" s="75">
        <v>-12</v>
      </c>
      <c r="B14" s="54" t="s">
        <v>215</v>
      </c>
    </row>
    <row r="15" spans="1:2" ht="15" customHeight="1" x14ac:dyDescent="0.2">
      <c r="A15" s="75">
        <v>-13</v>
      </c>
      <c r="B15" s="54" t="s">
        <v>182</v>
      </c>
    </row>
    <row r="16" spans="1:2" ht="15" customHeight="1" x14ac:dyDescent="0.2">
      <c r="A16" s="75">
        <v>-14</v>
      </c>
      <c r="B16" s="54" t="s">
        <v>216</v>
      </c>
    </row>
    <row r="17" spans="1:2" ht="12.75" customHeight="1" x14ac:dyDescent="0.2">
      <c r="A17" s="75">
        <v>-15</v>
      </c>
      <c r="B17" s="54" t="s">
        <v>183</v>
      </c>
    </row>
    <row r="18" spans="1:2" ht="24.75" customHeight="1" x14ac:dyDescent="0.2">
      <c r="A18" s="75">
        <v>-16</v>
      </c>
      <c r="B18" s="74" t="s">
        <v>217</v>
      </c>
    </row>
    <row r="19" spans="1:2" ht="15" customHeight="1" x14ac:dyDescent="0.2">
      <c r="A19" s="75">
        <v>-17</v>
      </c>
      <c r="B19" s="66" t="s">
        <v>218</v>
      </c>
    </row>
    <row r="20" spans="1:2" ht="15" customHeight="1" x14ac:dyDescent="0.2">
      <c r="A20" s="75">
        <v>-18</v>
      </c>
      <c r="B20" s="54" t="s">
        <v>219</v>
      </c>
    </row>
    <row r="21" spans="1:2" ht="15" customHeight="1" x14ac:dyDescent="0.2">
      <c r="A21" s="75">
        <v>-19</v>
      </c>
      <c r="B21" s="53" t="s">
        <v>220</v>
      </c>
    </row>
    <row r="22" spans="1:2" ht="15" customHeight="1" x14ac:dyDescent="0.2">
      <c r="A22" s="75">
        <v>-20</v>
      </c>
      <c r="B22" s="53" t="s">
        <v>264</v>
      </c>
    </row>
    <row r="23" spans="1:2" ht="15" customHeight="1" x14ac:dyDescent="0.2">
      <c r="A23" s="75">
        <v>-21</v>
      </c>
      <c r="B23" s="53" t="s">
        <v>190</v>
      </c>
    </row>
    <row r="24" spans="1:2" ht="15" customHeight="1" x14ac:dyDescent="0.2">
      <c r="A24" s="75">
        <v>-22</v>
      </c>
      <c r="B24" s="54" t="s">
        <v>221</v>
      </c>
    </row>
    <row r="25" spans="1:2" ht="15" customHeight="1" x14ac:dyDescent="0.2">
      <c r="A25" s="75">
        <v>-23</v>
      </c>
      <c r="B25" s="54" t="s">
        <v>192</v>
      </c>
    </row>
    <row r="26" spans="1:2" ht="30" customHeight="1" x14ac:dyDescent="0.2">
      <c r="A26" s="238" t="s">
        <v>235</v>
      </c>
      <c r="B26" s="238"/>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obras ziracuaretiro</cp:lastModifiedBy>
  <cp:lastPrinted>2024-04-25T17:29:54Z</cp:lastPrinted>
  <dcterms:created xsi:type="dcterms:W3CDTF">2022-03-15T19:26:16Z</dcterms:created>
  <dcterms:modified xsi:type="dcterms:W3CDTF">2024-10-23T22:47:23Z</dcterms:modified>
</cp:coreProperties>
</file>